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югдомкомфорт отчеты\"/>
    </mc:Choice>
  </mc:AlternateContent>
  <xr:revisionPtr revIDLastSave="0" documentId="13_ncr:1_{FBC54B00-7DC1-4688-8C91-D34F56E2F3F8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ОТЧЕТ Театральная 34-1" sheetId="1" r:id="rId1"/>
    <sheet name="СОДЕРЖАНИЕ ЖИЛЬЯ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I13" i="1" l="1"/>
  <c r="K13" i="1"/>
  <c r="I29" i="2" l="1"/>
  <c r="I7" i="2" l="1"/>
  <c r="K19" i="1" l="1"/>
  <c r="I19" i="1"/>
  <c r="M16" i="1"/>
  <c r="M17" i="1"/>
  <c r="M18" i="1"/>
  <c r="M19" i="1" l="1"/>
  <c r="G13" i="1"/>
  <c r="M25" i="1" s="1"/>
  <c r="E13" i="1"/>
  <c r="M12" i="1"/>
  <c r="M13" i="1" s="1"/>
  <c r="M24" i="1" l="1"/>
</calcChain>
</file>

<file path=xl/sharedStrings.xml><?xml version="1.0" encoding="utf-8"?>
<sst xmlns="http://schemas.openxmlformats.org/spreadsheetml/2006/main" count="124" uniqueCount="89">
  <si>
    <t>Информация за 2021г.</t>
  </si>
  <si>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</si>
  <si>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</si>
  <si>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</si>
  <si>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</si>
  <si>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</si>
  <si>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</si>
  <si>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</si>
  <si>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</si>
  <si>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</si>
  <si>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</si>
  <si>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</si>
  <si>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</si>
  <si>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</si>
  <si>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</si>
  <si>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</si>
  <si>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Оплачено средств за 2021г.</t>
  </si>
  <si>
    <t>Управление МКД</t>
  </si>
  <si>
    <t>Вознаграждение председателю Совета МКД</t>
  </si>
  <si>
    <t>Начисленно средств за 2021г.</t>
  </si>
  <si>
    <t>Задолженность на 31.12.2021г.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</si>
  <si>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</si>
  <si>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</si>
  <si>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</si>
  <si>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</si>
  <si>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</si>
  <si>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</si>
  <si>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</si>
  <si>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</si>
  <si>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Стоимость</t>
  </si>
  <si>
    <t xml:space="preserve">Дата, № АКТА
</t>
  </si>
  <si>
    <t>МКД</t>
  </si>
  <si>
    <t>ДЕКАБРЬ 2021г.</t>
  </si>
  <si>
    <t>ИТОГО декабрь 2021г.</t>
  </si>
  <si>
    <t>мес</t>
  </si>
  <si>
    <t>Услуги по формированию, печати и доставки квитанций</t>
  </si>
  <si>
    <t xml:space="preserve">ИТОГО за 2021г. </t>
  </si>
  <si>
    <t>Ежемесячный обход и осмотр инженерных коммуникаций</t>
  </si>
  <si>
    <t xml:space="preserve">Вознаграждение председателю МКД -2,00 руб. </t>
  </si>
  <si>
    <t>Приказ ГЖИ № 2243-Л  от 30.11.21г.</t>
  </si>
  <si>
    <t>Должники на 01.12.2021г.</t>
  </si>
  <si>
    <t>Баланс дома на 01.12.2021г.</t>
  </si>
  <si>
    <t>за период с 01.12.2021г. по 31.12.2021г.</t>
  </si>
  <si>
    <t>Управляющая компания ООО "УК "ЮгДомКомфорт" с  01.12.2021 г.</t>
  </si>
  <si>
    <t>Лицевой счет МКД по адресу: г. Таганрог, ул.  Театральная ,д.34/1</t>
  </si>
  <si>
    <t>Протокол №1 от 20 июля 2021г.</t>
  </si>
  <si>
    <t>S жилых помещений - 3380,50 м²</t>
  </si>
  <si>
    <t>Тариф -18,10 руб.</t>
  </si>
  <si>
    <t>Содержание и ремонт общего имущества МКД -11,80 руб.</t>
  </si>
  <si>
    <t>Управление многоквартирным домом - 1,8 руб.</t>
  </si>
  <si>
    <t>Уборка придомовой территории - 2,50 руб.</t>
  </si>
  <si>
    <t xml:space="preserve">Остаток по статье "Содержание и ремонт общего имущества МКД" на начало периода </t>
  </si>
  <si>
    <t>Уборка придомовой территории</t>
  </si>
  <si>
    <t>на доме № 34/1 по ул. Театральная</t>
  </si>
  <si>
    <t xml:space="preserve">Уборка лестничных клетей </t>
  </si>
  <si>
    <t>Аварийный вызов</t>
  </si>
  <si>
    <t>выезд</t>
  </si>
  <si>
    <t>15.10.21г.</t>
  </si>
  <si>
    <t>Запуск отопления после подачи теплоносителя</t>
  </si>
  <si>
    <t>21.10.21</t>
  </si>
  <si>
    <t>22.10.21г.</t>
  </si>
  <si>
    <t>Пофасадная регулировка системы ЦО</t>
  </si>
  <si>
    <t>шт</t>
  </si>
  <si>
    <t>27.10.21г.</t>
  </si>
  <si>
    <t>Отключение стояка ЦО в  кв.5 ( свищ на радиаторе)</t>
  </si>
  <si>
    <t>Установка сбросных кранов стояк кв.5,9,13,17</t>
  </si>
  <si>
    <t>04.11.21г.</t>
  </si>
  <si>
    <t>Выявление причин тротечки по стояку ЦК в кв.7</t>
  </si>
  <si>
    <t>05.11.21г.</t>
  </si>
  <si>
    <t>кв.4, кв. 53 подвал</t>
  </si>
  <si>
    <t>Устранение причины залития в кв. 7</t>
  </si>
  <si>
    <t>24.11.21г.</t>
  </si>
  <si>
    <t>под№ 2., эт4, эт5</t>
  </si>
  <si>
    <t>Развоздушивание системы ЦО</t>
  </si>
  <si>
    <t>11.12.21г.</t>
  </si>
  <si>
    <t>кв. 46, под. № 4</t>
  </si>
  <si>
    <t>Замена лампочек</t>
  </si>
  <si>
    <t>13.12.21г.</t>
  </si>
  <si>
    <t>14.12.21г.</t>
  </si>
  <si>
    <t>4 под.</t>
  </si>
  <si>
    <t>Обследование фановой трубы в кв., стен в подъезде</t>
  </si>
  <si>
    <t>по статье "Содержание и ремонт общего имущества МКД"</t>
  </si>
  <si>
    <t>15.12.21г.</t>
  </si>
  <si>
    <t>кв. 16</t>
  </si>
  <si>
    <t>19.12.21г.</t>
  </si>
  <si>
    <t xml:space="preserve">под. № 3 </t>
  </si>
  <si>
    <t>Выявлениеп причины непрогрева, ремонт штукатурки стен местами</t>
  </si>
  <si>
    <t>31.12.21г.</t>
  </si>
  <si>
    <t>подвал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</si>
</sst>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9" fillId="0" borderId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20" fillId="0" borderId="0" applyNumberFormat="0" applyBorder="0" applyProtection="0"/>
    <xf numFmtId="164" fontId="20" fillId="0" borderId="0" applyBorder="0" applyProtection="0"/>
  </cellStyleXfs>
  <cellXfs count="1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2" fontId="8" fillId="0" borderId="4" xfId="0" applyNumberFormat="1" applyFont="1" applyBorder="1"/>
    <xf numFmtId="0" fontId="10" fillId="0" borderId="0" xfId="2" applyFont="1" applyAlignment="1">
      <alignment horizontal="center" vertical="center" wrapText="1"/>
    </xf>
    <xf numFmtId="0" fontId="11" fillId="0" borderId="0" xfId="2" applyFont="1"/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wrapText="1"/>
    </xf>
    <xf numFmtId="0" fontId="9" fillId="0" borderId="0" xfId="2"/>
    <xf numFmtId="0" fontId="12" fillId="0" borderId="0" xfId="2" applyFont="1"/>
    <xf numFmtId="0" fontId="13" fillId="0" borderId="0" xfId="2" applyFont="1"/>
    <xf numFmtId="0" fontId="14" fillId="0" borderId="0" xfId="2" applyFont="1"/>
    <xf numFmtId="0" fontId="13" fillId="0" borderId="0" xfId="2" applyNumberFormat="1" applyFont="1" applyBorder="1" applyAlignment="1">
      <alignment horizontal="left" vertical="center" wrapText="1"/>
    </xf>
    <xf numFmtId="0" fontId="15" fillId="0" borderId="0" xfId="2" applyFont="1" applyFill="1" applyBorder="1"/>
    <xf numFmtId="0" fontId="16" fillId="0" borderId="0" xfId="2" applyFont="1" applyFill="1" applyBorder="1" applyAlignment="1">
      <alignment horizontal="right"/>
    </xf>
    <xf numFmtId="14" fontId="16" fillId="0" borderId="0" xfId="2" applyNumberFormat="1" applyFont="1" applyFill="1" applyBorder="1" applyAlignment="1">
      <alignment horizontal="left"/>
    </xf>
    <xf numFmtId="0" fontId="14" fillId="0" borderId="4" xfId="2" applyNumberFormat="1" applyFont="1" applyBorder="1" applyAlignment="1">
      <alignment horizontal="right" vertical="center" wrapText="1"/>
    </xf>
    <xf numFmtId="0" fontId="14" fillId="0" borderId="4" xfId="2" applyNumberFormat="1" applyFont="1" applyBorder="1" applyAlignment="1">
      <alignment horizontal="center" vertical="center" wrapText="1"/>
    </xf>
    <xf numFmtId="0" fontId="18" fillId="0" borderId="0" xfId="2" applyNumberFormat="1" applyFont="1" applyBorder="1" applyAlignment="1">
      <alignment horizontal="left" vertical="center" wrapText="1"/>
    </xf>
    <xf numFmtId="3" fontId="18" fillId="0" borderId="0" xfId="2" applyNumberFormat="1" applyFont="1" applyBorder="1" applyAlignment="1">
      <alignment horizontal="left" vertical="center"/>
    </xf>
    <xf numFmtId="4" fontId="17" fillId="0" borderId="0" xfId="2" applyNumberFormat="1" applyFont="1" applyBorder="1" applyAlignment="1">
      <alignment horizontal="right" vertical="center"/>
    </xf>
    <xf numFmtId="0" fontId="21" fillId="0" borderId="4" xfId="2" applyNumberFormat="1" applyFont="1" applyBorder="1" applyAlignment="1">
      <alignment horizontal="left" vertical="center" wrapText="1"/>
    </xf>
    <xf numFmtId="0" fontId="21" fillId="0" borderId="4" xfId="2" applyNumberFormat="1" applyFont="1" applyBorder="1" applyAlignment="1">
      <alignment horizontal="center" vertical="center" wrapText="1"/>
    </xf>
    <xf numFmtId="4" fontId="21" fillId="0" borderId="4" xfId="2" applyNumberFormat="1" applyFont="1" applyBorder="1" applyAlignment="1">
      <alignment horizontal="right" vertical="center" wrapText="1"/>
    </xf>
    <xf numFmtId="0" fontId="23" fillId="0" borderId="0" xfId="2" applyFont="1"/>
    <xf numFmtId="0" fontId="24" fillId="0" borderId="0" xfId="2" applyNumberFormat="1" applyFont="1" applyBorder="1" applyAlignment="1">
      <alignment horizontal="left" vertical="center" wrapText="1"/>
    </xf>
    <xf numFmtId="0" fontId="24" fillId="0" borderId="0" xfId="2" applyFont="1"/>
    <xf numFmtId="0" fontId="25" fillId="0" borderId="0" xfId="2" applyFont="1"/>
    <xf numFmtId="4" fontId="4" fillId="0" borderId="4" xfId="2" applyNumberFormat="1" applyFont="1" applyBorder="1" applyAlignment="1">
      <alignment horizontal="right" vertical="center" wrapText="1"/>
    </xf>
    <xf numFmtId="4" fontId="22" fillId="2" borderId="4" xfId="2" applyNumberFormat="1" applyFont="1" applyFill="1" applyBorder="1" applyAlignment="1">
      <alignment horizontal="right" vertical="center" wrapText="1"/>
    </xf>
    <xf numFmtId="2" fontId="7" fillId="0" borderId="4" xfId="0" applyNumberFormat="1" applyFont="1" applyBorder="1"/>
    <xf numFmtId="2" fontId="7" fillId="0" borderId="3" xfId="0" applyNumberFormat="1" applyFont="1" applyBorder="1"/>
    <xf numFmtId="1" fontId="21" fillId="0" borderId="4" xfId="0" applyNumberFormat="1" applyFont="1" applyFill="1" applyBorder="1" applyAlignment="1">
      <alignment wrapText="1"/>
    </xf>
    <xf numFmtId="1" fontId="21" fillId="0" borderId="4" xfId="0" applyNumberFormat="1" applyFont="1" applyFill="1" applyBorder="1" applyAlignment="1"/>
    <xf numFmtId="49" fontId="21" fillId="0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2" xfId="0" applyNumberFormat="1" applyFont="1" applyBorder="1"/>
    <xf numFmtId="2" fontId="3" fillId="0" borderId="3" xfId="0" applyNumberFormat="1" applyFont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3" xfId="0" applyFont="1" applyBorder="1"/>
    <xf numFmtId="0" fontId="3" fillId="2" borderId="1" xfId="0" applyFont="1" applyFill="1" applyBorder="1"/>
    <xf numFmtId="0" fontId="3" fillId="2" borderId="3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0" borderId="4" xfId="0" applyFont="1" applyBorder="1"/>
    <xf numFmtId="0" fontId="4" fillId="4" borderId="1" xfId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2" fontId="3" fillId="2" borderId="4" xfId="0" applyNumberFormat="1" applyFont="1" applyFill="1" applyBorder="1"/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2" fontId="3" fillId="0" borderId="4" xfId="0" applyNumberFormat="1" applyFont="1" applyBorder="1"/>
    <xf numFmtId="0" fontId="3" fillId="0" borderId="4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2" borderId="2" xfId="0" applyFont="1" applyFill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1" fillId="0" borderId="1" xfId="2" applyNumberFormat="1" applyFont="1" applyBorder="1" applyAlignment="1">
      <alignment horizontal="center" vertical="center" wrapText="1"/>
    </xf>
    <xf numFmtId="0" fontId="21" fillId="0" borderId="3" xfId="2" applyNumberFormat="1" applyFont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14" fillId="0" borderId="0" xfId="2" applyFont="1" applyAlignment="1">
      <alignment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wrapText="1"/>
    </xf>
    <xf numFmtId="0" fontId="14" fillId="3" borderId="8" xfId="2" applyFont="1" applyFill="1" applyBorder="1" applyAlignment="1">
      <alignment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2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left" vertical="center" wrapText="1"/>
    </xf>
    <xf numFmtId="0" fontId="4" fillId="0" borderId="2" xfId="2" applyNumberFormat="1" applyFont="1" applyBorder="1" applyAlignment="1">
      <alignment horizontal="left" vertical="center" wrapText="1"/>
    </xf>
    <xf numFmtId="0" fontId="4" fillId="0" borderId="3" xfId="2" applyNumberFormat="1" applyFont="1" applyBorder="1" applyAlignment="1">
      <alignment horizontal="left" vertical="center" wrapText="1"/>
    </xf>
    <xf numFmtId="0" fontId="22" fillId="2" borderId="1" xfId="2" applyNumberFormat="1" applyFont="1" applyFill="1" applyBorder="1" applyAlignment="1">
      <alignment horizontal="center" vertical="center" wrapText="1"/>
    </xf>
    <xf numFmtId="0" fontId="22" fillId="2" borderId="2" xfId="2" applyNumberFormat="1" applyFont="1" applyFill="1" applyBorder="1" applyAlignment="1">
      <alignment horizontal="center" vertical="center" wrapText="1"/>
    </xf>
    <xf numFmtId="0" fontId="22" fillId="2" borderId="3" xfId="2" applyNumberFormat="1" applyFont="1" applyFill="1" applyBorder="1" applyAlignment="1">
      <alignment horizontal="center" vertical="center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29"/>
  <sheetViews>
    <sheetView tabSelected="1" showRuler="0" zoomScaleNormal="100" workbookViewId="0">
      <selection activeCell="O34" sqref="O34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22.44140625" customWidth="1"/>
  </cols>
  <sheetData>
    <row r="1" spans="1:13" x14ac:dyDescent="0.3">
      <c r="A1" s="73" t="s">
        <v>44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x14ac:dyDescent="0.3">
      <c r="A2" s="54" t="s">
        <v>46</v>
      </c>
      <c r="B2" s="76"/>
      <c r="C2" s="76"/>
      <c r="D2" s="55"/>
      <c r="E2" s="54" t="s">
        <v>45</v>
      </c>
      <c r="F2" s="76"/>
      <c r="G2" s="76"/>
      <c r="H2" s="76"/>
      <c r="I2" s="55"/>
      <c r="J2" s="54" t="s">
        <v>39</v>
      </c>
      <c r="K2" s="76"/>
      <c r="L2" s="76"/>
      <c r="M2" s="55"/>
    </row>
    <row r="3" spans="1:13" x14ac:dyDescent="0.3">
      <c r="A3" s="54" t="s">
        <v>47</v>
      </c>
      <c r="B3" s="55"/>
      <c r="C3" s="54" t="s">
        <v>48</v>
      </c>
      <c r="D3" s="76"/>
      <c r="E3" s="76"/>
      <c r="F3" s="76"/>
      <c r="G3" s="76"/>
      <c r="H3" s="76"/>
      <c r="I3" s="76"/>
      <c r="J3" s="76"/>
      <c r="K3" s="76"/>
      <c r="L3" s="76"/>
      <c r="M3" s="55"/>
    </row>
    <row r="4" spans="1:13" x14ac:dyDescent="0.3">
      <c r="A4" s="54" t="s">
        <v>49</v>
      </c>
      <c r="B4" s="76"/>
      <c r="C4" s="76"/>
      <c r="D4" s="76"/>
      <c r="E4" s="76"/>
      <c r="F4" s="76"/>
      <c r="G4" s="55"/>
      <c r="H4" s="54" t="s">
        <v>38</v>
      </c>
      <c r="I4" s="76"/>
      <c r="J4" s="76"/>
      <c r="K4" s="76"/>
      <c r="L4" s="76"/>
      <c r="M4" s="55"/>
    </row>
    <row r="5" spans="1:13" x14ac:dyDescent="0.3">
      <c r="A5" s="54" t="s">
        <v>50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55"/>
    </row>
    <row r="6" spans="1:13" x14ac:dyDescent="0.3">
      <c r="A6" s="54" t="s">
        <v>40</v>
      </c>
      <c r="B6" s="76"/>
      <c r="C6" s="76"/>
      <c r="D6" s="55"/>
      <c r="E6" s="44">
        <v>0</v>
      </c>
      <c r="F6" s="46"/>
      <c r="G6" s="54" t="s">
        <v>19</v>
      </c>
      <c r="H6" s="76"/>
      <c r="I6" s="76"/>
      <c r="J6" s="76"/>
      <c r="K6" s="55"/>
      <c r="L6" s="44">
        <v>65754.789999999994</v>
      </c>
      <c r="M6" s="46"/>
    </row>
    <row r="7" spans="1:13" x14ac:dyDescent="0.3">
      <c r="A7" s="54" t="s">
        <v>41</v>
      </c>
      <c r="B7" s="76"/>
      <c r="C7" s="76"/>
      <c r="D7" s="55"/>
      <c r="E7" s="44">
        <v>0</v>
      </c>
      <c r="F7" s="46"/>
      <c r="G7" s="54" t="s">
        <v>16</v>
      </c>
      <c r="H7" s="76"/>
      <c r="I7" s="76"/>
      <c r="J7" s="76"/>
      <c r="K7" s="55"/>
      <c r="L7" s="54">
        <v>8081.97</v>
      </c>
      <c r="M7" s="55"/>
    </row>
    <row r="8" spans="1:13" x14ac:dyDescent="0.3">
      <c r="A8" s="58" t="s">
        <v>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60"/>
    </row>
    <row r="9" spans="1:13" x14ac:dyDescent="0.3">
      <c r="A9" s="73" t="s">
        <v>1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1"/>
    </row>
    <row r="10" spans="1:13" ht="14.25" customHeight="1" x14ac:dyDescent="0.3">
      <c r="A10" s="54" t="s">
        <v>51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44">
        <v>0</v>
      </c>
      <c r="M10" s="46"/>
    </row>
    <row r="11" spans="1:13" ht="54.75" customHeight="1" x14ac:dyDescent="0.3">
      <c r="A11" s="86" t="s">
        <v>2</v>
      </c>
      <c r="B11" s="86"/>
      <c r="C11" s="53" t="s">
        <v>7</v>
      </c>
      <c r="D11" s="86"/>
      <c r="E11" s="53" t="s">
        <v>3</v>
      </c>
      <c r="F11" s="86"/>
      <c r="G11" s="53" t="s">
        <v>4</v>
      </c>
      <c r="H11" s="53"/>
      <c r="I11" s="70" t="s">
        <v>5</v>
      </c>
      <c r="J11" s="70"/>
      <c r="K11" s="71" t="s">
        <v>6</v>
      </c>
      <c r="L11" s="72"/>
      <c r="M11" s="2" t="s">
        <v>9</v>
      </c>
    </row>
    <row r="12" spans="1:13" x14ac:dyDescent="0.3">
      <c r="A12" s="69" t="s">
        <v>8</v>
      </c>
      <c r="B12" s="69"/>
      <c r="C12" s="68">
        <v>0</v>
      </c>
      <c r="D12" s="69"/>
      <c r="E12" s="68">
        <v>39889.9</v>
      </c>
      <c r="F12" s="68"/>
      <c r="G12" s="68">
        <v>4902.8999999999996</v>
      </c>
      <c r="H12" s="68"/>
      <c r="I12" s="69">
        <v>23024.11</v>
      </c>
      <c r="J12" s="69"/>
      <c r="K12" s="68">
        <f>G12-I12</f>
        <v>-18121.21</v>
      </c>
      <c r="L12" s="69"/>
      <c r="M12" s="3">
        <f>C12+E12-G12</f>
        <v>34987</v>
      </c>
    </row>
    <row r="13" spans="1:13" x14ac:dyDescent="0.3">
      <c r="A13" s="65" t="s">
        <v>10</v>
      </c>
      <c r="B13" s="65"/>
      <c r="C13" s="66"/>
      <c r="D13" s="67"/>
      <c r="E13" s="64">
        <f>SUM(E12:E12)</f>
        <v>39889.9</v>
      </c>
      <c r="F13" s="65"/>
      <c r="G13" s="64">
        <f>SUM(G12:G12)</f>
        <v>4902.8999999999996</v>
      </c>
      <c r="H13" s="64"/>
      <c r="I13" s="64">
        <f>SUM(I12:I12)</f>
        <v>23024.11</v>
      </c>
      <c r="J13" s="64"/>
      <c r="K13" s="64">
        <f>K12</f>
        <v>-18121.21</v>
      </c>
      <c r="L13" s="65"/>
      <c r="M13" s="4">
        <f>M12</f>
        <v>34987</v>
      </c>
    </row>
    <row r="14" spans="1:13" x14ac:dyDescent="0.3">
      <c r="A14" s="52" t="s">
        <v>11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</row>
    <row r="15" spans="1:13" ht="46.5" customHeight="1" x14ac:dyDescent="0.3">
      <c r="A15" s="58" t="s">
        <v>12</v>
      </c>
      <c r="B15" s="59"/>
      <c r="C15" s="59"/>
      <c r="D15" s="60"/>
      <c r="E15" s="38" t="s">
        <v>7</v>
      </c>
      <c r="F15" s="39"/>
      <c r="G15" s="39"/>
      <c r="H15" s="40"/>
      <c r="I15" s="53" t="s">
        <v>3</v>
      </c>
      <c r="J15" s="86"/>
      <c r="K15" s="53" t="s">
        <v>4</v>
      </c>
      <c r="L15" s="53"/>
      <c r="M15" s="2" t="s">
        <v>9</v>
      </c>
    </row>
    <row r="16" spans="1:13" ht="17.25" customHeight="1" x14ac:dyDescent="0.3">
      <c r="A16" s="77" t="s">
        <v>13</v>
      </c>
      <c r="B16" s="78"/>
      <c r="C16" s="78"/>
      <c r="D16" s="79"/>
      <c r="E16" s="41">
        <v>0</v>
      </c>
      <c r="F16" s="42"/>
      <c r="G16" s="42"/>
      <c r="H16" s="43"/>
      <c r="I16" s="84">
        <v>989.09</v>
      </c>
      <c r="J16" s="85"/>
      <c r="K16" s="62">
        <v>121.57</v>
      </c>
      <c r="L16" s="63"/>
      <c r="M16" s="5">
        <f>I16-K16</f>
        <v>867.52</v>
      </c>
    </row>
    <row r="17" spans="1:13" x14ac:dyDescent="0.3">
      <c r="A17" s="54" t="s">
        <v>14</v>
      </c>
      <c r="B17" s="76"/>
      <c r="C17" s="76"/>
      <c r="D17" s="55"/>
      <c r="E17" s="44">
        <v>0</v>
      </c>
      <c r="F17" s="45"/>
      <c r="G17" s="45"/>
      <c r="H17" s="46"/>
      <c r="I17" s="54">
        <v>446.22</v>
      </c>
      <c r="J17" s="55"/>
      <c r="K17" s="54">
        <v>54.85</v>
      </c>
      <c r="L17" s="55"/>
      <c r="M17" s="5">
        <f t="shared" ref="M17:M18" si="0">I17-K17</f>
        <v>391.37</v>
      </c>
    </row>
    <row r="18" spans="1:13" x14ac:dyDescent="0.3">
      <c r="A18" s="54" t="s">
        <v>15</v>
      </c>
      <c r="B18" s="76"/>
      <c r="C18" s="76"/>
      <c r="D18" s="55"/>
      <c r="E18" s="44">
        <v>0</v>
      </c>
      <c r="F18" s="45"/>
      <c r="G18" s="45"/>
      <c r="H18" s="46"/>
      <c r="I18" s="54">
        <v>3132.42</v>
      </c>
      <c r="J18" s="55"/>
      <c r="K18" s="54">
        <v>384.99</v>
      </c>
      <c r="L18" s="55"/>
      <c r="M18" s="5">
        <f t="shared" si="0"/>
        <v>2747.4300000000003</v>
      </c>
    </row>
    <row r="19" spans="1:13" x14ac:dyDescent="0.3">
      <c r="A19" s="56"/>
      <c r="B19" s="80"/>
      <c r="C19" s="80"/>
      <c r="D19" s="57"/>
      <c r="E19" s="47"/>
      <c r="F19" s="48"/>
      <c r="G19" s="48"/>
      <c r="H19" s="49"/>
      <c r="I19" s="47">
        <f>SUM(I16:I18)</f>
        <v>4567.7299999999996</v>
      </c>
      <c r="J19" s="57"/>
      <c r="K19" s="56">
        <f>SUM(K16:K18)</f>
        <v>561.41</v>
      </c>
      <c r="L19" s="57"/>
      <c r="M19" s="4">
        <f>SUM(M16:M18)</f>
        <v>4006.32</v>
      </c>
    </row>
    <row r="20" spans="1:13" x14ac:dyDescent="0.3">
      <c r="A20" s="61" t="s">
        <v>17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34">
        <v>5337</v>
      </c>
    </row>
    <row r="21" spans="1:13" x14ac:dyDescent="0.3">
      <c r="A21" s="81" t="s">
        <v>52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3"/>
      <c r="M21" s="34">
        <v>7412.5</v>
      </c>
    </row>
    <row r="22" spans="1:13" x14ac:dyDescent="0.3">
      <c r="A22" s="61" t="s">
        <v>18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34">
        <v>5930</v>
      </c>
    </row>
    <row r="23" spans="1:13" x14ac:dyDescent="0.3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3" ht="15.6" x14ac:dyDescent="0.3">
      <c r="A24" s="61" t="s">
        <v>20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">
        <f>M13+M19+M20+M21+M22</f>
        <v>57672.82</v>
      </c>
    </row>
    <row r="25" spans="1:13" x14ac:dyDescent="0.3">
      <c r="A25" s="61" t="s">
        <v>21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33">
        <f>G13-I13</f>
        <v>-18121.21</v>
      </c>
    </row>
    <row r="26" spans="1:13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3">
      <c r="A28" s="50"/>
      <c r="B28" s="50"/>
      <c r="C28" s="50"/>
      <c r="D28" s="50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3">
      <c r="A29" s="50"/>
      <c r="B29" s="50"/>
      <c r="C29" s="50"/>
      <c r="D29" s="50"/>
      <c r="K29" s="51"/>
      <c r="L29" s="51"/>
      <c r="M29" s="51"/>
    </row>
  </sheetData>
  <mergeCells count="69">
    <mergeCell ref="A21:L21"/>
    <mergeCell ref="I16:J16"/>
    <mergeCell ref="I15:J15"/>
    <mergeCell ref="A23:M23"/>
    <mergeCell ref="A6:D6"/>
    <mergeCell ref="E6:F6"/>
    <mergeCell ref="G6:K6"/>
    <mergeCell ref="A11:B11"/>
    <mergeCell ref="C11:D11"/>
    <mergeCell ref="E11:F11"/>
    <mergeCell ref="G11:H11"/>
    <mergeCell ref="L6:M6"/>
    <mergeCell ref="L7:M7"/>
    <mergeCell ref="A8:M8"/>
    <mergeCell ref="A9:M9"/>
    <mergeCell ref="G12:H12"/>
    <mergeCell ref="I19:J19"/>
    <mergeCell ref="A16:D16"/>
    <mergeCell ref="A17:D17"/>
    <mergeCell ref="A18:D18"/>
    <mergeCell ref="A19:D19"/>
    <mergeCell ref="A4:G4"/>
    <mergeCell ref="H4:M4"/>
    <mergeCell ref="L10:M10"/>
    <mergeCell ref="A10:K10"/>
    <mergeCell ref="A7:D7"/>
    <mergeCell ref="E7:F7"/>
    <mergeCell ref="G7:K7"/>
    <mergeCell ref="A5:M5"/>
    <mergeCell ref="A1:M1"/>
    <mergeCell ref="A2:D2"/>
    <mergeCell ref="E2:I2"/>
    <mergeCell ref="J2:M2"/>
    <mergeCell ref="A3:B3"/>
    <mergeCell ref="C3:M3"/>
    <mergeCell ref="K12:L12"/>
    <mergeCell ref="A12:B12"/>
    <mergeCell ref="C12:D12"/>
    <mergeCell ref="E12:F12"/>
    <mergeCell ref="I11:J11"/>
    <mergeCell ref="I12:J12"/>
    <mergeCell ref="K11:L11"/>
    <mergeCell ref="K13:L13"/>
    <mergeCell ref="A13:B13"/>
    <mergeCell ref="C13:D13"/>
    <mergeCell ref="E13:F13"/>
    <mergeCell ref="G13:H13"/>
    <mergeCell ref="I13:J13"/>
    <mergeCell ref="A28:D28"/>
    <mergeCell ref="A29:D29"/>
    <mergeCell ref="K29:M29"/>
    <mergeCell ref="A14:M14"/>
    <mergeCell ref="K15:L15"/>
    <mergeCell ref="K17:L17"/>
    <mergeCell ref="K18:L18"/>
    <mergeCell ref="K19:L19"/>
    <mergeCell ref="A15:D15"/>
    <mergeCell ref="A24:L24"/>
    <mergeCell ref="A25:L25"/>
    <mergeCell ref="K16:L16"/>
    <mergeCell ref="A20:L20"/>
    <mergeCell ref="A22:L22"/>
    <mergeCell ref="I17:J17"/>
    <mergeCell ref="I18:J18"/>
    <mergeCell ref="E15:H15"/>
    <mergeCell ref="E16:H16"/>
    <mergeCell ref="E17:H17"/>
    <mergeCell ref="E18:H18"/>
    <mergeCell ref="E19:H19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J35"/>
  <sheetViews>
    <sheetView topLeftCell="A4" zoomScaleNormal="100" workbookViewId="0">
      <selection activeCell="K34" sqref="K34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22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81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53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42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43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23</v>
      </c>
      <c r="I7" s="18">
        <f ca="1">TODAY()</f>
        <v>44649</v>
      </c>
    </row>
    <row r="8" spans="2:10" ht="12.75" customHeight="1" x14ac:dyDescent="0.3">
      <c r="B8" s="101" t="s">
        <v>24</v>
      </c>
      <c r="C8" s="94" t="s">
        <v>30</v>
      </c>
      <c r="D8" s="99" t="s">
        <v>25</v>
      </c>
      <c r="E8" s="96"/>
      <c r="F8" s="94" t="s">
        <v>26</v>
      </c>
      <c r="G8" s="94" t="s">
        <v>27</v>
      </c>
      <c r="H8" s="94" t="s">
        <v>28</v>
      </c>
      <c r="I8" s="96" t="s">
        <v>29</v>
      </c>
    </row>
    <row r="9" spans="2:10" ht="24" customHeight="1" x14ac:dyDescent="0.3">
      <c r="B9" s="102"/>
      <c r="C9" s="95"/>
      <c r="D9" s="100"/>
      <c r="E9" s="97"/>
      <c r="F9" s="103"/>
      <c r="G9" s="103"/>
      <c r="H9" s="95"/>
      <c r="I9" s="97"/>
    </row>
    <row r="10" spans="2:10" x14ac:dyDescent="0.3">
      <c r="B10" s="104" t="s">
        <v>32</v>
      </c>
      <c r="C10" s="105"/>
      <c r="D10" s="105"/>
      <c r="E10" s="105"/>
      <c r="F10" s="105"/>
      <c r="G10" s="105"/>
      <c r="H10" s="105"/>
      <c r="I10" s="106"/>
    </row>
    <row r="11" spans="2:10" ht="23.25" customHeight="1" x14ac:dyDescent="0.3">
      <c r="B11" s="19">
        <v>1</v>
      </c>
      <c r="C11" s="20"/>
      <c r="D11" s="92" t="s">
        <v>31</v>
      </c>
      <c r="E11" s="93"/>
      <c r="F11" s="24" t="s">
        <v>54</v>
      </c>
      <c r="G11" s="25" t="s">
        <v>34</v>
      </c>
      <c r="H11" s="25">
        <v>1</v>
      </c>
      <c r="I11" s="26">
        <v>5000</v>
      </c>
    </row>
    <row r="12" spans="2:10" ht="26.4" x14ac:dyDescent="0.3">
      <c r="B12" s="19">
        <v>2</v>
      </c>
      <c r="C12" s="20"/>
      <c r="D12" s="92" t="s">
        <v>31</v>
      </c>
      <c r="E12" s="93"/>
      <c r="F12" s="24" t="s">
        <v>35</v>
      </c>
      <c r="G12" s="25" t="s">
        <v>34</v>
      </c>
      <c r="H12" s="25">
        <v>1</v>
      </c>
      <c r="I12" s="26">
        <v>1556.06</v>
      </c>
    </row>
    <row r="13" spans="2:10" x14ac:dyDescent="0.3">
      <c r="B13" s="19">
        <v>3</v>
      </c>
      <c r="C13" s="25" t="s">
        <v>57</v>
      </c>
      <c r="D13" s="92" t="s">
        <v>31</v>
      </c>
      <c r="E13" s="93"/>
      <c r="F13" s="24" t="s">
        <v>55</v>
      </c>
      <c r="G13" s="25" t="s">
        <v>56</v>
      </c>
      <c r="H13" s="25">
        <v>1</v>
      </c>
      <c r="I13" s="26">
        <v>1000</v>
      </c>
    </row>
    <row r="14" spans="2:10" ht="27" x14ac:dyDescent="0.3">
      <c r="B14" s="19">
        <v>4</v>
      </c>
      <c r="C14" s="25" t="s">
        <v>59</v>
      </c>
      <c r="D14" s="92" t="s">
        <v>31</v>
      </c>
      <c r="E14" s="93"/>
      <c r="F14" s="35" t="s">
        <v>58</v>
      </c>
      <c r="G14" s="25" t="s">
        <v>62</v>
      </c>
      <c r="H14" s="25">
        <v>1</v>
      </c>
      <c r="I14" s="26">
        <v>1000</v>
      </c>
    </row>
    <row r="15" spans="2:10" ht="27" x14ac:dyDescent="0.3">
      <c r="B15" s="19">
        <v>5</v>
      </c>
      <c r="C15" s="37" t="s">
        <v>60</v>
      </c>
      <c r="D15" s="92" t="s">
        <v>31</v>
      </c>
      <c r="E15" s="93"/>
      <c r="F15" s="35" t="s">
        <v>61</v>
      </c>
      <c r="G15" s="25" t="s">
        <v>62</v>
      </c>
      <c r="H15" s="25">
        <v>1</v>
      </c>
      <c r="I15" s="26">
        <v>1000</v>
      </c>
    </row>
    <row r="16" spans="2:10" ht="27" x14ac:dyDescent="0.3">
      <c r="B16" s="19">
        <v>6</v>
      </c>
      <c r="C16" s="37" t="s">
        <v>63</v>
      </c>
      <c r="D16" s="92" t="s">
        <v>31</v>
      </c>
      <c r="E16" s="93"/>
      <c r="F16" s="35" t="s">
        <v>64</v>
      </c>
      <c r="G16" s="25" t="s">
        <v>62</v>
      </c>
      <c r="H16" s="25">
        <v>1</v>
      </c>
      <c r="I16" s="26">
        <v>2130</v>
      </c>
    </row>
    <row r="17" spans="2:9" ht="27" x14ac:dyDescent="0.3">
      <c r="B17" s="19">
        <v>7</v>
      </c>
      <c r="C17" s="37" t="s">
        <v>66</v>
      </c>
      <c r="D17" s="92" t="s">
        <v>31</v>
      </c>
      <c r="E17" s="93"/>
      <c r="F17" s="35" t="s">
        <v>65</v>
      </c>
      <c r="G17" s="25" t="s">
        <v>62</v>
      </c>
      <c r="H17" s="25">
        <v>1</v>
      </c>
      <c r="I17" s="26">
        <v>1000</v>
      </c>
    </row>
    <row r="18" spans="2:9" ht="27" x14ac:dyDescent="0.3">
      <c r="B18" s="19">
        <v>8</v>
      </c>
      <c r="C18" s="37" t="s">
        <v>68</v>
      </c>
      <c r="D18" s="92" t="s">
        <v>31</v>
      </c>
      <c r="E18" s="93"/>
      <c r="F18" s="35" t="s">
        <v>67</v>
      </c>
      <c r="G18" s="25" t="s">
        <v>62</v>
      </c>
      <c r="H18" s="25">
        <v>1</v>
      </c>
      <c r="I18" s="26">
        <v>1000</v>
      </c>
    </row>
    <row r="19" spans="2:9" ht="27" x14ac:dyDescent="0.3">
      <c r="B19" s="19">
        <v>9</v>
      </c>
      <c r="C19" s="37" t="s">
        <v>71</v>
      </c>
      <c r="D19" s="92" t="s">
        <v>69</v>
      </c>
      <c r="E19" s="93"/>
      <c r="F19" s="35" t="s">
        <v>70</v>
      </c>
      <c r="G19" s="25" t="s">
        <v>62</v>
      </c>
      <c r="H19" s="25">
        <v>1</v>
      </c>
      <c r="I19" s="26">
        <v>1000</v>
      </c>
    </row>
    <row r="20" spans="2:9" x14ac:dyDescent="0.3">
      <c r="B20" s="19">
        <v>10</v>
      </c>
      <c r="C20" s="37" t="s">
        <v>74</v>
      </c>
      <c r="D20" s="92" t="s">
        <v>72</v>
      </c>
      <c r="E20" s="93"/>
      <c r="F20" s="36" t="s">
        <v>73</v>
      </c>
      <c r="G20" s="25" t="s">
        <v>62</v>
      </c>
      <c r="H20" s="25">
        <v>1</v>
      </c>
      <c r="I20" s="26">
        <v>1000</v>
      </c>
    </row>
    <row r="21" spans="2:9" x14ac:dyDescent="0.3">
      <c r="B21" s="19">
        <v>11</v>
      </c>
      <c r="C21" s="37" t="s">
        <v>77</v>
      </c>
      <c r="D21" s="92" t="s">
        <v>75</v>
      </c>
      <c r="E21" s="93"/>
      <c r="F21" s="36" t="s">
        <v>76</v>
      </c>
      <c r="G21" s="25" t="s">
        <v>62</v>
      </c>
      <c r="H21" s="25">
        <v>1</v>
      </c>
      <c r="I21" s="26">
        <v>1000</v>
      </c>
    </row>
    <row r="22" spans="2:9" ht="27" x14ac:dyDescent="0.3">
      <c r="B22" s="19">
        <v>12</v>
      </c>
      <c r="C22" s="37" t="s">
        <v>78</v>
      </c>
      <c r="D22" s="92" t="s">
        <v>79</v>
      </c>
      <c r="E22" s="93"/>
      <c r="F22" s="35" t="s">
        <v>80</v>
      </c>
      <c r="G22" s="25" t="s">
        <v>62</v>
      </c>
      <c r="H22" s="25">
        <v>1</v>
      </c>
      <c r="I22" s="26">
        <v>1000</v>
      </c>
    </row>
    <row r="23" spans="2:9" x14ac:dyDescent="0.3">
      <c r="B23" s="19">
        <v>13</v>
      </c>
      <c r="C23" s="37" t="s">
        <v>78</v>
      </c>
      <c r="D23" s="92" t="s">
        <v>79</v>
      </c>
      <c r="E23" s="93"/>
      <c r="F23" s="36" t="s">
        <v>76</v>
      </c>
      <c r="G23" s="25" t="s">
        <v>62</v>
      </c>
      <c r="H23" s="25">
        <v>1</v>
      </c>
      <c r="I23" s="26">
        <v>1000</v>
      </c>
    </row>
    <row r="24" spans="2:9" x14ac:dyDescent="0.3">
      <c r="B24" s="19">
        <v>14</v>
      </c>
      <c r="C24" s="37" t="s">
        <v>82</v>
      </c>
      <c r="D24" s="92" t="s">
        <v>83</v>
      </c>
      <c r="E24" s="93"/>
      <c r="F24" s="36" t="s">
        <v>76</v>
      </c>
      <c r="G24" s="25" t="s">
        <v>62</v>
      </c>
      <c r="H24" s="25">
        <v>1</v>
      </c>
      <c r="I24" s="26">
        <v>1000</v>
      </c>
    </row>
    <row r="25" spans="2:9" ht="40.200000000000003" x14ac:dyDescent="0.3">
      <c r="B25" s="19">
        <v>15</v>
      </c>
      <c r="C25" s="37" t="s">
        <v>84</v>
      </c>
      <c r="D25" s="92" t="s">
        <v>85</v>
      </c>
      <c r="E25" s="93"/>
      <c r="F25" s="35" t="s">
        <v>86</v>
      </c>
      <c r="G25" s="25" t="s">
        <v>62</v>
      </c>
      <c r="H25" s="25">
        <v>1</v>
      </c>
      <c r="I25" s="26">
        <v>1000</v>
      </c>
    </row>
    <row r="26" spans="2:9" x14ac:dyDescent="0.3">
      <c r="B26" s="19">
        <v>16</v>
      </c>
      <c r="C26" s="37" t="s">
        <v>84</v>
      </c>
      <c r="D26" s="92" t="s">
        <v>85</v>
      </c>
      <c r="E26" s="93"/>
      <c r="F26" s="36" t="s">
        <v>76</v>
      </c>
      <c r="G26" s="25" t="s">
        <v>62</v>
      </c>
      <c r="H26" s="25">
        <v>1</v>
      </c>
      <c r="I26" s="26">
        <v>1000</v>
      </c>
    </row>
    <row r="27" spans="2:9" x14ac:dyDescent="0.3">
      <c r="B27" s="19">
        <v>17</v>
      </c>
      <c r="C27" s="37" t="s">
        <v>87</v>
      </c>
      <c r="D27" s="92" t="s">
        <v>88</v>
      </c>
      <c r="E27" s="93"/>
      <c r="F27" s="36" t="s">
        <v>76</v>
      </c>
      <c r="G27" s="25" t="s">
        <v>62</v>
      </c>
      <c r="H27" s="25">
        <v>1</v>
      </c>
      <c r="I27" s="26">
        <v>1000</v>
      </c>
    </row>
    <row r="28" spans="2:9" ht="30.75" customHeight="1" x14ac:dyDescent="0.3">
      <c r="B28" s="19">
        <v>18</v>
      </c>
      <c r="C28" s="20"/>
      <c r="D28" s="92" t="s">
        <v>31</v>
      </c>
      <c r="E28" s="93"/>
      <c r="F28" s="24" t="s">
        <v>37</v>
      </c>
      <c r="G28" s="25" t="s">
        <v>34</v>
      </c>
      <c r="H28" s="25">
        <v>1</v>
      </c>
      <c r="I28" s="26">
        <v>338.05</v>
      </c>
    </row>
    <row r="29" spans="2:9" x14ac:dyDescent="0.3">
      <c r="B29" s="107" t="s">
        <v>33</v>
      </c>
      <c r="C29" s="108"/>
      <c r="D29" s="108"/>
      <c r="E29" s="108"/>
      <c r="F29" s="108"/>
      <c r="G29" s="108"/>
      <c r="H29" s="109"/>
      <c r="I29" s="31">
        <f>SUM(I11:I28)</f>
        <v>23024.109999999997</v>
      </c>
    </row>
    <row r="30" spans="2:9" ht="15.6" x14ac:dyDescent="0.3">
      <c r="B30" s="110" t="s">
        <v>36</v>
      </c>
      <c r="C30" s="111"/>
      <c r="D30" s="111"/>
      <c r="E30" s="111"/>
      <c r="F30" s="111"/>
      <c r="G30" s="111"/>
      <c r="H30" s="112"/>
      <c r="I30" s="32">
        <v>23024.11</v>
      </c>
    </row>
    <row r="31" spans="2:9" x14ac:dyDescent="0.3">
      <c r="B31" s="21"/>
      <c r="C31" s="21"/>
      <c r="D31" s="22"/>
      <c r="E31" s="22"/>
      <c r="F31" s="22"/>
      <c r="G31" s="22"/>
      <c r="H31" s="22"/>
      <c r="I31" s="23"/>
    </row>
    <row r="32" spans="2:9" x14ac:dyDescent="0.3">
      <c r="B32" s="14"/>
      <c r="C32" s="14"/>
      <c r="D32" s="14"/>
      <c r="E32" s="14"/>
      <c r="F32" s="14"/>
      <c r="G32" s="14"/>
      <c r="H32" s="14"/>
      <c r="I32" s="14"/>
    </row>
    <row r="33" spans="2:9" ht="29.25" customHeight="1" x14ac:dyDescent="0.3">
      <c r="B33" s="98"/>
      <c r="C33" s="98"/>
      <c r="D33" s="98"/>
      <c r="E33" s="98"/>
      <c r="F33" s="98"/>
      <c r="G33" s="98"/>
      <c r="H33" s="98"/>
      <c r="I33" s="98"/>
    </row>
    <row r="34" spans="2:9" ht="14.4" x14ac:dyDescent="0.3">
      <c r="B34" s="50"/>
      <c r="C34" s="50"/>
      <c r="D34" s="50"/>
      <c r="E34" s="50"/>
    </row>
    <row r="35" spans="2:9" ht="14.4" x14ac:dyDescent="0.3">
      <c r="B35" s="51"/>
      <c r="C35" s="51"/>
      <c r="D35" s="51"/>
      <c r="E35" s="51"/>
      <c r="G35" s="51"/>
      <c r="H35" s="51"/>
      <c r="I35" s="51"/>
    </row>
  </sheetData>
  <mergeCells count="32">
    <mergeCell ref="H8:H9"/>
    <mergeCell ref="I8:I9"/>
    <mergeCell ref="B33:I33"/>
    <mergeCell ref="D8:E9"/>
    <mergeCell ref="B8:B9"/>
    <mergeCell ref="C8:C9"/>
    <mergeCell ref="F8:F9"/>
    <mergeCell ref="G8:G9"/>
    <mergeCell ref="B10:I10"/>
    <mergeCell ref="B29:H29"/>
    <mergeCell ref="B30:H30"/>
    <mergeCell ref="D28:E28"/>
    <mergeCell ref="D13:E13"/>
    <mergeCell ref="D14:E14"/>
    <mergeCell ref="D15:E15"/>
    <mergeCell ref="D16:E16"/>
    <mergeCell ref="D11:E11"/>
    <mergeCell ref="D12:E12"/>
    <mergeCell ref="B34:E34"/>
    <mergeCell ref="D26:E26"/>
    <mergeCell ref="D27:E27"/>
    <mergeCell ref="B35:E35"/>
    <mergeCell ref="G35:I35"/>
    <mergeCell ref="D25:E25"/>
    <mergeCell ref="D17:E17"/>
    <mergeCell ref="D18:E18"/>
    <mergeCell ref="D19:E19"/>
    <mergeCell ref="D20:E20"/>
    <mergeCell ref="D21:E21"/>
    <mergeCell ref="D22:E22"/>
    <mergeCell ref="D23:E23"/>
    <mergeCell ref="D24:E24"/>
  </mergeCells>
  <pageMargins left="0.31496062992125984" right="0.31496062992125984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Театральная 34-1</vt:lpstr>
      <vt:lpstr>СОДЕРЖАНИЕ ЖИЛЬЯ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2022-03-29T19:07:14Z</dcterms:modified>
</cp:coreProperties>
</file>