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югдомкомфорт отчеты\"/>
    </mc:Choice>
  </mc:AlternateContent>
  <xr:revisionPtr revIDLastSave="0" documentId="13_ncr:1_{282613E5-9C9A-423E-9C5F-2CDB46D474B1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ОТЧЕТ ШЕВЧЕНКО 184-В" sheetId="1" r:id="rId1"/>
    <sheet name="СОДЕРЖАНИЕ ЖИЛЬЯ" sheetId="2" r:id="rId2"/>
    <sheet name="РЕМОНТ ЖИЛЬЯ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3" i="2" l="1"/>
  <c r="I19" i="2" s="1"/>
  <c r="I19" i="3" l="1"/>
  <c r="I14" i="3"/>
  <c r="I7" i="3"/>
  <c r="I13" i="1"/>
  <c r="K11" i="1"/>
  <c r="K12" i="1" s="1"/>
  <c r="K13" i="1" s="1"/>
  <c r="I20" i="3" l="1"/>
  <c r="I15" i="2"/>
  <c r="I17" i="2"/>
  <c r="I21" i="2" s="1"/>
  <c r="I22" i="2" l="1"/>
  <c r="I7" i="2" l="1"/>
  <c r="K25" i="1" l="1"/>
  <c r="I25" i="1"/>
  <c r="M22" i="1"/>
  <c r="M23" i="1"/>
  <c r="M24" i="1"/>
  <c r="M17" i="1"/>
  <c r="C18" i="1" s="1"/>
  <c r="M18" i="1" s="1"/>
  <c r="M19" i="1" s="1"/>
  <c r="M25" i="1" l="1"/>
  <c r="G19" i="1"/>
  <c r="E19" i="1"/>
  <c r="G13" i="1"/>
  <c r="M30" i="1" s="1"/>
  <c r="E13" i="1"/>
  <c r="M11" i="1"/>
  <c r="C12" i="1" s="1"/>
  <c r="M12" i="1" s="1"/>
  <c r="M13" i="1" s="1"/>
  <c r="M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J1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аварийное обслуживание 2,7 руб.м2</t>
        </r>
      </text>
    </comment>
    <comment ref="J12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расчетный центр
1,9% с начисленных
1,5% с оплаченных
</t>
        </r>
      </text>
    </comment>
    <comment ref="J13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0,10 коп.м2</t>
        </r>
      </text>
    </comment>
    <comment ref="J20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стоимость взяла из прайса Хозторг </t>
        </r>
      </text>
    </comment>
  </commentList>
</comments>
</file>

<file path=xl/sharedStrings.xml><?xml version="1.0" encoding="utf-8"?>
<sst xmlns="http://schemas.openxmlformats.org/spreadsheetml/2006/main" count="111" uniqueCount="66">
  <si>
    <t>Лицевой счет МКД по адресу: г. Таганрог, ул.  Шевченко, д. 184-В</t>
  </si>
  <si>
    <t>Протокол №1 от 22 августа 2021г.</t>
  </si>
  <si>
    <t>S жилых помещений - 313,25 м²</t>
  </si>
  <si>
    <t>Тариф -13,15 руб.</t>
  </si>
  <si>
    <t>Содержание общего имущества МКД -4,09 руб.</t>
  </si>
  <si>
    <t>Ремонт общего имущества МКД - 4,09 руб.</t>
  </si>
  <si>
    <t>Управление многоквартирным домом - 1,97 руб.</t>
  </si>
  <si>
    <t xml:space="preserve">Вознаграждение председателю МКД -3,00 руб. </t>
  </si>
  <si>
    <t>Должники на 01.11.2021г.</t>
  </si>
  <si>
    <t>Баланс дома на 01.11.2021г.</t>
  </si>
  <si>
    <t>Информация за 2021г.</t>
  </si>
  <si>
    <t>Отчет по статье "Содержание общего имущества МКД"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</si>
  <si>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</si>
  <si>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</si>
  <si>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</si>
  <si>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</si>
  <si>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</si>
  <si>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</si>
  <si>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Ноябрь</t>
  </si>
  <si>
    <t>Декабрь</t>
  </si>
  <si>
    <t>Задолженность жителей на конец отчетного периода (руб.)</t>
  </si>
  <si>
    <t>ИТОГО:</t>
  </si>
  <si>
    <t>Отчет по статье "Ремонт общего имущества МКД"</t>
  </si>
  <si>
    <t xml:space="preserve"> Постоянные статьи </t>
  </si>
  <si>
    <t>Статья</t>
  </si>
  <si>
    <t>ХВС СОИД</t>
  </si>
  <si>
    <t>Водоотведение СОИД</t>
  </si>
  <si>
    <t>Электроэнергия СОИД</t>
  </si>
  <si>
    <t>Оплачено средств за 2021г.</t>
  </si>
  <si>
    <t>Управление МКД</t>
  </si>
  <si>
    <t>Вознаграждение председателю Совета МКД</t>
  </si>
  <si>
    <t>Начисленно средств за 2021г.</t>
  </si>
  <si>
    <t>Задолженность на 31.12.2021г.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</si>
  <si>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</si>
  <si>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</si>
  <si>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</si>
  <si>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</si>
  <si>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</si>
  <si>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</si>
  <si>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</si>
  <si>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</si>
  <si>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по статье "Содержание общего имущества МКД"</t>
  </si>
  <si>
    <t>на доме № 184-В по ул. Шевченко</t>
  </si>
  <si>
    <t>за период с 01.11.2021г. по 31.12.2021г.</t>
  </si>
  <si>
    <t>Управляющая компания ООО "УК "ЮгДомКомфорт" с  01.11.2021 г.</t>
  </si>
  <si>
    <t>НОЯБРЬ 2021г.</t>
  </si>
  <si>
    <t>Стоимость</t>
  </si>
  <si>
    <t xml:space="preserve">Дата, № АКТА
</t>
  </si>
  <si>
    <t xml:space="preserve">Аварийно-ремонтное обслуживание </t>
  </si>
  <si>
    <r>
      <t>м</t>
    </r>
    <r>
      <rPr>
        <sz val="10"/>
        <rFont val="Calibri"/>
        <family val="2"/>
        <charset val="204"/>
      </rPr>
      <t>²</t>
    </r>
  </si>
  <si>
    <t>МКД</t>
  </si>
  <si>
    <t>Справка БТИ</t>
  </si>
  <si>
    <t>шт</t>
  </si>
  <si>
    <t>ДЕКАБРЬ 2021г.</t>
  </si>
  <si>
    <t>Песок в мешках</t>
  </si>
  <si>
    <t>придом. тер-я</t>
  </si>
  <si>
    <t>ИТОГО ноябрь 2021г.</t>
  </si>
  <si>
    <t>ИТОГО декабрь 2021г.</t>
  </si>
  <si>
    <t>мес</t>
  </si>
  <si>
    <t>Услуги по формированию, печати и доставки квитанций</t>
  </si>
  <si>
    <t xml:space="preserve">ИТОГО за 2021г. </t>
  </si>
  <si>
    <t>по статье "Ремонт общего имущества МКД"</t>
  </si>
  <si>
    <t>Ежемесячный обход и осмотр инженерных коммуникаций</t>
  </si>
  <si>
    <t xml:space="preserve">Остаток по статье "Содержание общего имущества МКД" на начало периода </t>
  </si>
  <si>
    <t xml:space="preserve">Остаток по статье "Ремонт общего имущества МКД" на начало периода </t>
  </si>
  <si>
    <t>Приказ ГЖИ № 2024-Л  от 27.10.21г.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</si>
</sst>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9" fillId="0" borderId="0" applyNumberFormat="0" applyBorder="0" applyProtection="0">
      <alignment horizontal="center"/>
    </xf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164" fontId="20" fillId="0" borderId="0" applyBorder="0" applyProtection="0"/>
  </cellStyleXfs>
  <cellXfs count="10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7" fillId="0" borderId="3" xfId="0" applyFont="1" applyBorder="1"/>
    <xf numFmtId="2" fontId="8" fillId="0" borderId="4" xfId="0" applyNumberFormat="1" applyFont="1" applyBorder="1"/>
    <xf numFmtId="0" fontId="10" fillId="0" borderId="0" xfId="2" applyFont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wrapText="1"/>
    </xf>
    <xf numFmtId="0" fontId="9" fillId="0" borderId="0" xfId="2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3" fillId="0" borderId="0" xfId="2" applyNumberFormat="1" applyFont="1" applyBorder="1" applyAlignment="1">
      <alignment horizontal="left" vertical="center" wrapText="1"/>
    </xf>
    <xf numFmtId="0" fontId="15" fillId="0" borderId="0" xfId="2" applyFont="1" applyFill="1" applyBorder="1"/>
    <xf numFmtId="0" fontId="16" fillId="0" borderId="0" xfId="2" applyFont="1" applyFill="1" applyBorder="1" applyAlignment="1">
      <alignment horizontal="right"/>
    </xf>
    <xf numFmtId="14" fontId="16" fillId="0" borderId="0" xfId="2" applyNumberFormat="1" applyFont="1" applyFill="1" applyBorder="1" applyAlignment="1">
      <alignment horizontal="left"/>
    </xf>
    <xf numFmtId="0" fontId="14" fillId="0" borderId="4" xfId="2" applyNumberFormat="1" applyFont="1" applyBorder="1" applyAlignment="1">
      <alignment horizontal="right" vertical="center" wrapText="1"/>
    </xf>
    <xf numFmtId="0" fontId="14" fillId="0" borderId="4" xfId="2" applyNumberFormat="1" applyFont="1" applyBorder="1" applyAlignment="1">
      <alignment horizontal="center" vertical="center" wrapText="1"/>
    </xf>
    <xf numFmtId="0" fontId="18" fillId="0" borderId="0" xfId="2" applyNumberFormat="1" applyFont="1" applyBorder="1" applyAlignment="1">
      <alignment horizontal="left" vertical="center" wrapText="1"/>
    </xf>
    <xf numFmtId="3" fontId="18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horizontal="right" vertical="center"/>
    </xf>
    <xf numFmtId="0" fontId="21" fillId="0" borderId="4" xfId="2" applyNumberFormat="1" applyFont="1" applyBorder="1" applyAlignment="1">
      <alignment horizontal="left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4" fontId="21" fillId="0" borderId="4" xfId="2" applyNumberFormat="1" applyFont="1" applyBorder="1" applyAlignment="1">
      <alignment horizontal="right" vertical="center" wrapText="1"/>
    </xf>
    <xf numFmtId="0" fontId="21" fillId="0" borderId="4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center" vertical="center" wrapText="1"/>
    </xf>
    <xf numFmtId="0" fontId="24" fillId="0" borderId="0" xfId="2" applyFont="1"/>
    <xf numFmtId="0" fontId="25" fillId="0" borderId="0" xfId="2" applyNumberFormat="1" applyFont="1" applyBorder="1" applyAlignment="1">
      <alignment horizontal="left" vertical="center" wrapText="1"/>
    </xf>
    <xf numFmtId="0" fontId="25" fillId="0" borderId="0" xfId="2" applyFont="1"/>
    <xf numFmtId="0" fontId="26" fillId="0" borderId="0" xfId="2" applyFont="1"/>
    <xf numFmtId="4" fontId="4" fillId="0" borderId="4" xfId="2" applyNumberFormat="1" applyFont="1" applyBorder="1" applyAlignment="1">
      <alignment horizontal="right" vertical="center" wrapText="1"/>
    </xf>
    <xf numFmtId="4" fontId="23" fillId="2" borderId="4" xfId="2" applyNumberFormat="1" applyFont="1" applyFill="1" applyBorder="1" applyAlignment="1">
      <alignment horizontal="right" vertical="center" wrapText="1"/>
    </xf>
    <xf numFmtId="2" fontId="7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2" fontId="6" fillId="2" borderId="4" xfId="0" applyNumberFormat="1" applyFont="1" applyFill="1" applyBorder="1"/>
    <xf numFmtId="0" fontId="6" fillId="2" borderId="4" xfId="0" applyFont="1" applyFill="1" applyBorder="1"/>
    <xf numFmtId="2" fontId="3" fillId="2" borderId="4" xfId="0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0" borderId="2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2" borderId="1" xfId="0" applyNumberFormat="1" applyFont="1" applyFill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2" xfId="0" applyFont="1" applyFill="1" applyBorder="1"/>
    <xf numFmtId="0" fontId="3" fillId="0" borderId="4" xfId="0" applyFont="1" applyBorder="1"/>
    <xf numFmtId="2" fontId="3" fillId="0" borderId="4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7" fillId="0" borderId="4" xfId="0" applyFont="1" applyBorder="1"/>
    <xf numFmtId="0" fontId="4" fillId="4" borderId="1" xfId="1" applyFont="1" applyFill="1" applyBorder="1" applyAlignment="1">
      <alignment horizontal="right" vertical="center" wrapText="1"/>
    </xf>
    <xf numFmtId="0" fontId="4" fillId="4" borderId="3" xfId="1" applyFont="1" applyFill="1" applyBorder="1" applyAlignment="1">
      <alignment horizontal="righ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4" fillId="0" borderId="0" xfId="2" applyFont="1" applyAlignment="1">
      <alignment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21" fillId="0" borderId="1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wrapText="1"/>
    </xf>
    <xf numFmtId="0" fontId="14" fillId="3" borderId="8" xfId="2" applyFont="1" applyFill="1" applyBorder="1" applyAlignment="1">
      <alignment wrapText="1"/>
    </xf>
    <xf numFmtId="0" fontId="4" fillId="0" borderId="1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3" xfId="2" applyNumberFormat="1" applyFont="1" applyBorder="1" applyAlignment="1">
      <alignment horizontal="left" vertical="center" wrapText="1"/>
    </xf>
    <xf numFmtId="0" fontId="23" fillId="2" borderId="1" xfId="2" applyNumberFormat="1" applyFont="1" applyFill="1" applyBorder="1" applyAlignment="1">
      <alignment horizontal="center" vertical="center" wrapText="1"/>
    </xf>
    <xf numFmtId="0" fontId="23" fillId="2" borderId="2" xfId="2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tabSelected="1" showRuler="0" zoomScaleNormal="100" workbookViewId="0">
      <selection activeCell="O45" sqref="O45"/>
    </sheetView>
  </sheetViews>
  <sheetFormatPr defaultRowHeight="14.4" x14ac:dyDescent="0.3"/>
  <cols>
    <col min="2" max="2" width="11" customWidth="1"/>
    <col min="4" max="4" width="9.6640625" customWidth="1"/>
    <col min="6" max="6" width="9.109375" customWidth="1"/>
    <col min="8" max="8" width="9.44140625" customWidth="1"/>
    <col min="12" max="12" width="8" customWidth="1"/>
    <col min="13" max="13" width="22.44140625" customWidth="1"/>
  </cols>
  <sheetData>
    <row r="1" spans="1:13" x14ac:dyDescent="0.3">
      <c r="A1" s="71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x14ac:dyDescent="0.3">
      <c r="A2" s="45" t="s">
        <v>2</v>
      </c>
      <c r="B2" s="55"/>
      <c r="C2" s="55"/>
      <c r="D2" s="46"/>
      <c r="E2" s="45" t="s">
        <v>1</v>
      </c>
      <c r="F2" s="55"/>
      <c r="G2" s="55"/>
      <c r="H2" s="55"/>
      <c r="I2" s="46"/>
      <c r="J2" s="45" t="s">
        <v>65</v>
      </c>
      <c r="K2" s="55"/>
      <c r="L2" s="55"/>
      <c r="M2" s="46"/>
    </row>
    <row r="3" spans="1:13" x14ac:dyDescent="0.3">
      <c r="A3" s="45" t="s">
        <v>3</v>
      </c>
      <c r="B3" s="46"/>
      <c r="C3" s="45" t="s">
        <v>4</v>
      </c>
      <c r="D3" s="55"/>
      <c r="E3" s="55"/>
      <c r="F3" s="55"/>
      <c r="G3" s="55"/>
      <c r="H3" s="46"/>
      <c r="I3" s="45" t="s">
        <v>5</v>
      </c>
      <c r="J3" s="55"/>
      <c r="K3" s="55"/>
      <c r="L3" s="55"/>
      <c r="M3" s="46"/>
    </row>
    <row r="4" spans="1:13" x14ac:dyDescent="0.3">
      <c r="A4" s="45" t="s">
        <v>6</v>
      </c>
      <c r="B4" s="55"/>
      <c r="C4" s="55"/>
      <c r="D4" s="55"/>
      <c r="E4" s="55"/>
      <c r="F4" s="55"/>
      <c r="G4" s="46"/>
      <c r="H4" s="45" t="s">
        <v>7</v>
      </c>
      <c r="I4" s="55"/>
      <c r="J4" s="55"/>
      <c r="K4" s="55"/>
      <c r="L4" s="55"/>
      <c r="M4" s="46"/>
    </row>
    <row r="5" spans="1:13" x14ac:dyDescent="0.3">
      <c r="A5" s="45" t="s">
        <v>8</v>
      </c>
      <c r="B5" s="55"/>
      <c r="C5" s="55"/>
      <c r="D5" s="46"/>
      <c r="E5" s="62">
        <v>0</v>
      </c>
      <c r="F5" s="64"/>
      <c r="G5" s="45" t="s">
        <v>31</v>
      </c>
      <c r="H5" s="55"/>
      <c r="I5" s="55"/>
      <c r="J5" s="55"/>
      <c r="K5" s="46"/>
      <c r="L5" s="45">
        <v>8408.2000000000007</v>
      </c>
      <c r="M5" s="46"/>
    </row>
    <row r="6" spans="1:13" x14ac:dyDescent="0.3">
      <c r="A6" s="45" t="s">
        <v>9</v>
      </c>
      <c r="B6" s="55"/>
      <c r="C6" s="55"/>
      <c r="D6" s="46"/>
      <c r="E6" s="62">
        <v>0</v>
      </c>
      <c r="F6" s="64"/>
      <c r="G6" s="45" t="s">
        <v>28</v>
      </c>
      <c r="H6" s="55"/>
      <c r="I6" s="55"/>
      <c r="J6" s="55"/>
      <c r="K6" s="46"/>
      <c r="L6" s="45">
        <v>4074.07</v>
      </c>
      <c r="M6" s="46"/>
    </row>
    <row r="7" spans="1:13" x14ac:dyDescent="0.3">
      <c r="A7" s="49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x14ac:dyDescent="0.3">
      <c r="A8" s="71" t="s">
        <v>11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3"/>
    </row>
    <row r="9" spans="1:13" ht="14.25" customHeight="1" x14ac:dyDescent="0.3">
      <c r="A9" s="45" t="s">
        <v>63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62">
        <v>0</v>
      </c>
      <c r="M9" s="64"/>
    </row>
    <row r="10" spans="1:13" ht="54.75" customHeight="1" x14ac:dyDescent="0.3">
      <c r="A10" s="74" t="s">
        <v>12</v>
      </c>
      <c r="B10" s="74"/>
      <c r="C10" s="44" t="s">
        <v>17</v>
      </c>
      <c r="D10" s="74"/>
      <c r="E10" s="44" t="s">
        <v>13</v>
      </c>
      <c r="F10" s="74"/>
      <c r="G10" s="44" t="s">
        <v>14</v>
      </c>
      <c r="H10" s="44"/>
      <c r="I10" s="75" t="s">
        <v>15</v>
      </c>
      <c r="J10" s="75"/>
      <c r="K10" s="76" t="s">
        <v>16</v>
      </c>
      <c r="L10" s="77"/>
      <c r="M10" s="2" t="s">
        <v>20</v>
      </c>
    </row>
    <row r="11" spans="1:13" x14ac:dyDescent="0.3">
      <c r="A11" s="69" t="s">
        <v>18</v>
      </c>
      <c r="B11" s="69"/>
      <c r="C11" s="70">
        <v>0</v>
      </c>
      <c r="D11" s="70"/>
      <c r="E11" s="70">
        <v>1281.2</v>
      </c>
      <c r="F11" s="70"/>
      <c r="G11" s="69">
        <v>161.27000000000001</v>
      </c>
      <c r="H11" s="69"/>
      <c r="I11" s="69">
        <v>2764.93</v>
      </c>
      <c r="J11" s="69"/>
      <c r="K11" s="69">
        <f>G11-I11</f>
        <v>-2603.66</v>
      </c>
      <c r="L11" s="69"/>
      <c r="M11" s="3">
        <f>E11-G11</f>
        <v>1119.93</v>
      </c>
    </row>
    <row r="12" spans="1:13" x14ac:dyDescent="0.3">
      <c r="A12" s="69" t="s">
        <v>19</v>
      </c>
      <c r="B12" s="69"/>
      <c r="C12" s="70">
        <f>M11</f>
        <v>1119.93</v>
      </c>
      <c r="D12" s="69"/>
      <c r="E12" s="70">
        <v>1281.2</v>
      </c>
      <c r="F12" s="70"/>
      <c r="G12" s="70">
        <v>1080.3</v>
      </c>
      <c r="H12" s="70"/>
      <c r="I12" s="69">
        <v>1294.17</v>
      </c>
      <c r="J12" s="69"/>
      <c r="K12" s="70">
        <f>K11+G12-I12</f>
        <v>-2817.5299999999997</v>
      </c>
      <c r="L12" s="69"/>
      <c r="M12" s="3">
        <f>C12+E12-G12</f>
        <v>1320.8300000000002</v>
      </c>
    </row>
    <row r="13" spans="1:13" x14ac:dyDescent="0.3">
      <c r="A13" s="39" t="s">
        <v>21</v>
      </c>
      <c r="B13" s="39"/>
      <c r="C13" s="41"/>
      <c r="D13" s="42"/>
      <c r="E13" s="43">
        <f>SUM(E11:E12)</f>
        <v>2562.4</v>
      </c>
      <c r="F13" s="39"/>
      <c r="G13" s="39">
        <f>SUM(G11:G12)</f>
        <v>1241.57</v>
      </c>
      <c r="H13" s="39"/>
      <c r="I13" s="43">
        <f>SUM(I11:I12)</f>
        <v>4059.1</v>
      </c>
      <c r="J13" s="43"/>
      <c r="K13" s="43">
        <f>K12</f>
        <v>-2817.5299999999997</v>
      </c>
      <c r="L13" s="39"/>
      <c r="M13" s="4">
        <f>M12</f>
        <v>1320.8300000000002</v>
      </c>
    </row>
    <row r="14" spans="1:13" x14ac:dyDescent="0.3">
      <c r="A14" s="71" t="s">
        <v>22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3"/>
    </row>
    <row r="15" spans="1:13" x14ac:dyDescent="0.3">
      <c r="A15" s="45" t="s">
        <v>64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62">
        <v>0</v>
      </c>
      <c r="M15" s="64"/>
    </row>
    <row r="16" spans="1:13" ht="53.25" customHeight="1" x14ac:dyDescent="0.3">
      <c r="A16" s="74" t="s">
        <v>12</v>
      </c>
      <c r="B16" s="74"/>
      <c r="C16" s="44" t="s">
        <v>17</v>
      </c>
      <c r="D16" s="74"/>
      <c r="E16" s="44" t="s">
        <v>13</v>
      </c>
      <c r="F16" s="74"/>
      <c r="G16" s="44" t="s">
        <v>14</v>
      </c>
      <c r="H16" s="44"/>
      <c r="I16" s="75" t="s">
        <v>15</v>
      </c>
      <c r="J16" s="75"/>
      <c r="K16" s="76" t="s">
        <v>16</v>
      </c>
      <c r="L16" s="77"/>
      <c r="M16" s="2" t="s">
        <v>20</v>
      </c>
    </row>
    <row r="17" spans="1:13" x14ac:dyDescent="0.3">
      <c r="A17" s="69" t="s">
        <v>18</v>
      </c>
      <c r="B17" s="69"/>
      <c r="C17" s="70">
        <v>0</v>
      </c>
      <c r="D17" s="70"/>
      <c r="E17" s="70">
        <v>1281.2</v>
      </c>
      <c r="F17" s="70"/>
      <c r="G17" s="69">
        <v>161.27000000000001</v>
      </c>
      <c r="H17" s="69"/>
      <c r="I17" s="70">
        <v>0</v>
      </c>
      <c r="J17" s="70"/>
      <c r="K17" s="69">
        <v>161.27000000000001</v>
      </c>
      <c r="L17" s="69"/>
      <c r="M17" s="3">
        <f>E17-G17</f>
        <v>1119.93</v>
      </c>
    </row>
    <row r="18" spans="1:13" x14ac:dyDescent="0.3">
      <c r="A18" s="69" t="s">
        <v>19</v>
      </c>
      <c r="B18" s="69"/>
      <c r="C18" s="70">
        <f>M17</f>
        <v>1119.93</v>
      </c>
      <c r="D18" s="69"/>
      <c r="E18" s="70">
        <v>1281.2</v>
      </c>
      <c r="F18" s="70"/>
      <c r="G18" s="70">
        <v>1080.3</v>
      </c>
      <c r="H18" s="70"/>
      <c r="I18" s="70">
        <v>0</v>
      </c>
      <c r="J18" s="70"/>
      <c r="K18" s="69">
        <v>1080.3</v>
      </c>
      <c r="L18" s="69"/>
      <c r="M18" s="3">
        <f>C18+E18-G18</f>
        <v>1320.8300000000002</v>
      </c>
    </row>
    <row r="19" spans="1:13" x14ac:dyDescent="0.3">
      <c r="A19" s="39" t="s">
        <v>21</v>
      </c>
      <c r="B19" s="39"/>
      <c r="C19" s="41"/>
      <c r="D19" s="42"/>
      <c r="E19" s="43">
        <f>SUM(E17:E18)</f>
        <v>2562.4</v>
      </c>
      <c r="F19" s="39"/>
      <c r="G19" s="39">
        <f>SUM(G17:G18)</f>
        <v>1241.57</v>
      </c>
      <c r="H19" s="39"/>
      <c r="I19" s="43">
        <v>0</v>
      </c>
      <c r="J19" s="43"/>
      <c r="K19" s="39">
        <f>SUM(K17:K18)</f>
        <v>1241.57</v>
      </c>
      <c r="L19" s="39"/>
      <c r="M19" s="4">
        <f>M18</f>
        <v>1320.8300000000002</v>
      </c>
    </row>
    <row r="20" spans="1:13" x14ac:dyDescent="0.3">
      <c r="A20" s="40" t="s">
        <v>23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ht="46.5" customHeight="1" x14ac:dyDescent="0.3">
      <c r="A21" s="49" t="s">
        <v>24</v>
      </c>
      <c r="B21" s="50"/>
      <c r="C21" s="50"/>
      <c r="D21" s="51"/>
      <c r="E21" s="56" t="s">
        <v>17</v>
      </c>
      <c r="F21" s="57"/>
      <c r="G21" s="57"/>
      <c r="H21" s="58"/>
      <c r="I21" s="44" t="s">
        <v>13</v>
      </c>
      <c r="J21" s="74"/>
      <c r="K21" s="44" t="s">
        <v>14</v>
      </c>
      <c r="L21" s="44"/>
      <c r="M21" s="2" t="s">
        <v>20</v>
      </c>
    </row>
    <row r="22" spans="1:13" ht="17.25" customHeight="1" x14ac:dyDescent="0.3">
      <c r="A22" s="52" t="s">
        <v>25</v>
      </c>
      <c r="B22" s="53"/>
      <c r="C22" s="53"/>
      <c r="D22" s="54"/>
      <c r="E22" s="59">
        <v>0</v>
      </c>
      <c r="F22" s="60"/>
      <c r="G22" s="60"/>
      <c r="H22" s="61"/>
      <c r="I22" s="80">
        <v>43.5</v>
      </c>
      <c r="J22" s="81"/>
      <c r="K22" s="86">
        <v>21.09</v>
      </c>
      <c r="L22" s="87"/>
      <c r="M22" s="5">
        <f>I22-K22</f>
        <v>22.41</v>
      </c>
    </row>
    <row r="23" spans="1:13" x14ac:dyDescent="0.3">
      <c r="A23" s="45" t="s">
        <v>26</v>
      </c>
      <c r="B23" s="55"/>
      <c r="C23" s="55"/>
      <c r="D23" s="46"/>
      <c r="E23" s="62">
        <v>0</v>
      </c>
      <c r="F23" s="63"/>
      <c r="G23" s="63"/>
      <c r="H23" s="64"/>
      <c r="I23" s="45">
        <v>19.600000000000001</v>
      </c>
      <c r="J23" s="46"/>
      <c r="K23" s="45">
        <v>9.49</v>
      </c>
      <c r="L23" s="46"/>
      <c r="M23" s="5">
        <f t="shared" ref="M23:M24" si="0">I23-K23</f>
        <v>10.110000000000001</v>
      </c>
    </row>
    <row r="24" spans="1:13" x14ac:dyDescent="0.3">
      <c r="A24" s="45" t="s">
        <v>27</v>
      </c>
      <c r="B24" s="55"/>
      <c r="C24" s="55"/>
      <c r="D24" s="46"/>
      <c r="E24" s="62">
        <v>0</v>
      </c>
      <c r="F24" s="63"/>
      <c r="G24" s="63"/>
      <c r="H24" s="64"/>
      <c r="I24" s="45">
        <v>106.6</v>
      </c>
      <c r="J24" s="46"/>
      <c r="K24" s="45">
        <v>51.65</v>
      </c>
      <c r="L24" s="46"/>
      <c r="M24" s="5">
        <f t="shared" si="0"/>
        <v>54.949999999999996</v>
      </c>
    </row>
    <row r="25" spans="1:13" x14ac:dyDescent="0.3">
      <c r="A25" s="47"/>
      <c r="B25" s="68"/>
      <c r="C25" s="68"/>
      <c r="D25" s="48"/>
      <c r="E25" s="65"/>
      <c r="F25" s="66"/>
      <c r="G25" s="66"/>
      <c r="H25" s="67"/>
      <c r="I25" s="65">
        <f>SUM(I22:I24)</f>
        <v>169.7</v>
      </c>
      <c r="J25" s="48"/>
      <c r="K25" s="47">
        <f>SUM(K22:K24)</f>
        <v>82.22999999999999</v>
      </c>
      <c r="L25" s="48"/>
      <c r="M25" s="4">
        <f>SUM(M22:M24)</f>
        <v>87.47</v>
      </c>
    </row>
    <row r="26" spans="1:13" x14ac:dyDescent="0.3">
      <c r="A26" s="85" t="s">
        <v>29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6">
        <v>636.17999999999995</v>
      </c>
    </row>
    <row r="27" spans="1:13" x14ac:dyDescent="0.3">
      <c r="A27" s="85" t="s">
        <v>30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6">
        <v>968.82</v>
      </c>
    </row>
    <row r="28" spans="1:13" x14ac:dyDescent="0.3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</row>
    <row r="29" spans="1:13" ht="15.6" x14ac:dyDescent="0.3">
      <c r="A29" s="85" t="s">
        <v>32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7">
        <f>M27+M26+M25+M19+M13</f>
        <v>4334.13</v>
      </c>
    </row>
    <row r="30" spans="1:13" x14ac:dyDescent="0.3">
      <c r="A30" s="85" t="s">
        <v>33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36">
        <f>G13-I13+K19</f>
        <v>-1575.9599999999998</v>
      </c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37"/>
      <c r="B33" s="37"/>
      <c r="C33" s="37"/>
      <c r="D33" s="37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">
      <c r="A34" s="37"/>
      <c r="B34" s="37"/>
      <c r="C34" s="37"/>
      <c r="D34" s="37"/>
      <c r="K34" s="38"/>
      <c r="L34" s="38"/>
      <c r="M34" s="38"/>
    </row>
  </sheetData>
  <mergeCells count="101">
    <mergeCell ref="I22:J22"/>
    <mergeCell ref="I21:J21"/>
    <mergeCell ref="A28:M28"/>
    <mergeCell ref="A29:L29"/>
    <mergeCell ref="A30:L30"/>
    <mergeCell ref="K22:L22"/>
    <mergeCell ref="A26:L26"/>
    <mergeCell ref="A27:L27"/>
    <mergeCell ref="I23:J23"/>
    <mergeCell ref="I24:J24"/>
    <mergeCell ref="I25:J25"/>
    <mergeCell ref="A5:D5"/>
    <mergeCell ref="E5:F5"/>
    <mergeCell ref="G5:K5"/>
    <mergeCell ref="A10:B10"/>
    <mergeCell ref="C10:D10"/>
    <mergeCell ref="E10:F10"/>
    <mergeCell ref="G10:H10"/>
    <mergeCell ref="L5:M5"/>
    <mergeCell ref="L6:M6"/>
    <mergeCell ref="A7:M7"/>
    <mergeCell ref="A8:M8"/>
    <mergeCell ref="L9:M9"/>
    <mergeCell ref="A9:K9"/>
    <mergeCell ref="A6:D6"/>
    <mergeCell ref="E6:F6"/>
    <mergeCell ref="G6:K6"/>
    <mergeCell ref="I10:J10"/>
    <mergeCell ref="A1:M1"/>
    <mergeCell ref="A2:D2"/>
    <mergeCell ref="E2:I2"/>
    <mergeCell ref="J2:M2"/>
    <mergeCell ref="A3:B3"/>
    <mergeCell ref="C3:H3"/>
    <mergeCell ref="I3:M3"/>
    <mergeCell ref="A4:G4"/>
    <mergeCell ref="H4:M4"/>
    <mergeCell ref="G11:H11"/>
    <mergeCell ref="G12:H12"/>
    <mergeCell ref="I11:J11"/>
    <mergeCell ref="I12:J12"/>
    <mergeCell ref="K10:L10"/>
    <mergeCell ref="K11:L11"/>
    <mergeCell ref="K12:L12"/>
    <mergeCell ref="A11:B11"/>
    <mergeCell ref="A12:B12"/>
    <mergeCell ref="C11:D11"/>
    <mergeCell ref="C12:D12"/>
    <mergeCell ref="E11:F11"/>
    <mergeCell ref="E12:F12"/>
    <mergeCell ref="K13:L13"/>
    <mergeCell ref="A14:M14"/>
    <mergeCell ref="A15:K15"/>
    <mergeCell ref="L15:M15"/>
    <mergeCell ref="A16:B16"/>
    <mergeCell ref="C16:D16"/>
    <mergeCell ref="E16:F16"/>
    <mergeCell ref="G16:H16"/>
    <mergeCell ref="I16:J16"/>
    <mergeCell ref="K16:L16"/>
    <mergeCell ref="A13:B13"/>
    <mergeCell ref="C13:D13"/>
    <mergeCell ref="E13:F13"/>
    <mergeCell ref="G13:H13"/>
    <mergeCell ref="I13:J13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I17:J17"/>
    <mergeCell ref="A33:D33"/>
    <mergeCell ref="A34:D34"/>
    <mergeCell ref="K34:M34"/>
    <mergeCell ref="K19:L19"/>
    <mergeCell ref="A20:M20"/>
    <mergeCell ref="A19:B19"/>
    <mergeCell ref="C19:D19"/>
    <mergeCell ref="E19:F19"/>
    <mergeCell ref="G19:H19"/>
    <mergeCell ref="I19:J19"/>
    <mergeCell ref="K21:L21"/>
    <mergeCell ref="K23:L23"/>
    <mergeCell ref="K24:L24"/>
    <mergeCell ref="K25:L25"/>
    <mergeCell ref="A21:D21"/>
    <mergeCell ref="A22:D22"/>
    <mergeCell ref="A23:D23"/>
    <mergeCell ref="A24:D24"/>
    <mergeCell ref="E21:H21"/>
    <mergeCell ref="E22:H22"/>
    <mergeCell ref="E23:H23"/>
    <mergeCell ref="E24:H24"/>
    <mergeCell ref="E25:H25"/>
    <mergeCell ref="A25:D25"/>
  </mergeCells>
  <pageMargins left="0.78740157480314965" right="7.874015748031496E-2" top="0.35433070866141736" bottom="0.35433070866141736" header="0" footer="0"/>
  <pageSetup scale="90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J27"/>
  <sheetViews>
    <sheetView topLeftCell="A10" zoomScaleNormal="100" workbookViewId="0">
      <selection activeCell="L29" sqref="L29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34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41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42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43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30" t="s">
        <v>44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7"/>
      <c r="C7" s="17"/>
      <c r="D7" s="17"/>
      <c r="E7" s="17"/>
      <c r="F7" s="17"/>
      <c r="G7" s="17"/>
      <c r="H7" s="18" t="s">
        <v>35</v>
      </c>
      <c r="I7" s="19">
        <f ca="1">TODAY()</f>
        <v>44649</v>
      </c>
    </row>
    <row r="8" spans="2:10" ht="12.75" customHeight="1" x14ac:dyDescent="0.3">
      <c r="B8" s="100" t="s">
        <v>36</v>
      </c>
      <c r="C8" s="88" t="s">
        <v>47</v>
      </c>
      <c r="D8" s="96" t="s">
        <v>37</v>
      </c>
      <c r="E8" s="90"/>
      <c r="F8" s="88" t="s">
        <v>38</v>
      </c>
      <c r="G8" s="88" t="s">
        <v>39</v>
      </c>
      <c r="H8" s="88" t="s">
        <v>40</v>
      </c>
      <c r="I8" s="90" t="s">
        <v>46</v>
      </c>
    </row>
    <row r="9" spans="2:10" ht="24" customHeight="1" x14ac:dyDescent="0.3">
      <c r="B9" s="101"/>
      <c r="C9" s="89"/>
      <c r="D9" s="97"/>
      <c r="E9" s="91"/>
      <c r="F9" s="102"/>
      <c r="G9" s="102"/>
      <c r="H9" s="89"/>
      <c r="I9" s="91"/>
    </row>
    <row r="10" spans="2:10" x14ac:dyDescent="0.3">
      <c r="B10" s="93" t="s">
        <v>45</v>
      </c>
      <c r="C10" s="94"/>
      <c r="D10" s="94"/>
      <c r="E10" s="94"/>
      <c r="F10" s="94"/>
      <c r="G10" s="94"/>
      <c r="H10" s="94"/>
      <c r="I10" s="95"/>
    </row>
    <row r="11" spans="2:10" ht="24.75" customHeight="1" x14ac:dyDescent="0.3">
      <c r="B11" s="20">
        <v>1</v>
      </c>
      <c r="C11" s="21"/>
      <c r="D11" s="98" t="s">
        <v>50</v>
      </c>
      <c r="E11" s="99"/>
      <c r="F11" s="25" t="s">
        <v>48</v>
      </c>
      <c r="G11" s="26" t="s">
        <v>49</v>
      </c>
      <c r="H11" s="26">
        <v>313.25</v>
      </c>
      <c r="I11" s="27">
        <v>845.78</v>
      </c>
    </row>
    <row r="12" spans="2:10" ht="24.75" customHeight="1" x14ac:dyDescent="0.3">
      <c r="B12" s="20">
        <v>2</v>
      </c>
      <c r="C12" s="21"/>
      <c r="D12" s="98" t="s">
        <v>50</v>
      </c>
      <c r="E12" s="99"/>
      <c r="F12" s="25" t="s">
        <v>59</v>
      </c>
      <c r="G12" s="26" t="s">
        <v>58</v>
      </c>
      <c r="H12" s="26">
        <v>1</v>
      </c>
      <c r="I12" s="27">
        <v>87.83</v>
      </c>
    </row>
    <row r="13" spans="2:10" ht="24.75" customHeight="1" x14ac:dyDescent="0.3">
      <c r="B13" s="20">
        <v>3</v>
      </c>
      <c r="C13" s="21"/>
      <c r="D13" s="98" t="s">
        <v>50</v>
      </c>
      <c r="E13" s="99"/>
      <c r="F13" s="25" t="s">
        <v>62</v>
      </c>
      <c r="G13" s="26" t="s">
        <v>58</v>
      </c>
      <c r="H13" s="26">
        <v>1</v>
      </c>
      <c r="I13" s="27">
        <f>313.25*0.1</f>
        <v>31.325000000000003</v>
      </c>
    </row>
    <row r="14" spans="2:10" x14ac:dyDescent="0.3">
      <c r="B14" s="20">
        <v>4</v>
      </c>
      <c r="C14" s="21"/>
      <c r="D14" s="98" t="s">
        <v>50</v>
      </c>
      <c r="E14" s="99"/>
      <c r="F14" s="28" t="s">
        <v>51</v>
      </c>
      <c r="G14" s="29" t="s">
        <v>52</v>
      </c>
      <c r="H14" s="29">
        <v>1</v>
      </c>
      <c r="I14" s="27">
        <v>1800</v>
      </c>
    </row>
    <row r="15" spans="2:10" ht="15.75" customHeight="1" x14ac:dyDescent="0.3">
      <c r="B15" s="103" t="s">
        <v>56</v>
      </c>
      <c r="C15" s="104"/>
      <c r="D15" s="104"/>
      <c r="E15" s="104"/>
      <c r="F15" s="104"/>
      <c r="G15" s="104"/>
      <c r="H15" s="105"/>
      <c r="I15" s="34">
        <f>SUM(I11:I14)</f>
        <v>2764.9349999999999</v>
      </c>
    </row>
    <row r="16" spans="2:10" x14ac:dyDescent="0.3">
      <c r="B16" s="93" t="s">
        <v>53</v>
      </c>
      <c r="C16" s="94"/>
      <c r="D16" s="94"/>
      <c r="E16" s="94"/>
      <c r="F16" s="94"/>
      <c r="G16" s="94"/>
      <c r="H16" s="94"/>
      <c r="I16" s="95"/>
    </row>
    <row r="17" spans="2:10" ht="26.4" x14ac:dyDescent="0.3">
      <c r="B17" s="20">
        <v>1</v>
      </c>
      <c r="C17" s="21"/>
      <c r="D17" s="98" t="s">
        <v>50</v>
      </c>
      <c r="E17" s="99"/>
      <c r="F17" s="25" t="s">
        <v>48</v>
      </c>
      <c r="G17" s="26" t="s">
        <v>49</v>
      </c>
      <c r="H17" s="26">
        <v>313.25</v>
      </c>
      <c r="I17" s="27">
        <f>H17*2.7</f>
        <v>845.77500000000009</v>
      </c>
    </row>
    <row r="18" spans="2:10" ht="26.4" x14ac:dyDescent="0.3">
      <c r="B18" s="20">
        <v>2</v>
      </c>
      <c r="C18" s="21"/>
      <c r="D18" s="98" t="s">
        <v>50</v>
      </c>
      <c r="E18" s="99"/>
      <c r="F18" s="25" t="s">
        <v>59</v>
      </c>
      <c r="G18" s="26" t="s">
        <v>58</v>
      </c>
      <c r="H18" s="26">
        <v>1</v>
      </c>
      <c r="I18" s="27">
        <v>133.06</v>
      </c>
    </row>
    <row r="19" spans="2:10" ht="30.75" customHeight="1" x14ac:dyDescent="0.3">
      <c r="B19" s="20">
        <v>3</v>
      </c>
      <c r="C19" s="21"/>
      <c r="D19" s="98" t="s">
        <v>50</v>
      </c>
      <c r="E19" s="99"/>
      <c r="F19" s="25" t="s">
        <v>62</v>
      </c>
      <c r="G19" s="26" t="s">
        <v>58</v>
      </c>
      <c r="H19" s="26">
        <v>1</v>
      </c>
      <c r="I19" s="27">
        <f>I13</f>
        <v>31.325000000000003</v>
      </c>
    </row>
    <row r="20" spans="2:10" x14ac:dyDescent="0.3">
      <c r="B20" s="20">
        <v>4</v>
      </c>
      <c r="C20" s="26"/>
      <c r="D20" s="98" t="s">
        <v>55</v>
      </c>
      <c r="E20" s="99"/>
      <c r="F20" s="25" t="s">
        <v>54</v>
      </c>
      <c r="G20" s="26" t="s">
        <v>52</v>
      </c>
      <c r="H20" s="26">
        <v>2</v>
      </c>
      <c r="I20" s="27">
        <v>284</v>
      </c>
    </row>
    <row r="21" spans="2:10" x14ac:dyDescent="0.3">
      <c r="B21" s="103" t="s">
        <v>57</v>
      </c>
      <c r="C21" s="104"/>
      <c r="D21" s="104"/>
      <c r="E21" s="104"/>
      <c r="F21" s="104"/>
      <c r="G21" s="104"/>
      <c r="H21" s="105"/>
      <c r="I21" s="34">
        <f>SUM(I17:I20)</f>
        <v>1294.1600000000001</v>
      </c>
    </row>
    <row r="22" spans="2:10" ht="15.6" x14ac:dyDescent="0.3">
      <c r="B22" s="106" t="s">
        <v>60</v>
      </c>
      <c r="C22" s="107"/>
      <c r="D22" s="107"/>
      <c r="E22" s="107"/>
      <c r="F22" s="107"/>
      <c r="G22" s="107"/>
      <c r="H22" s="108"/>
      <c r="I22" s="35">
        <f>I15+I21</f>
        <v>4059.0950000000003</v>
      </c>
    </row>
    <row r="23" spans="2:10" x14ac:dyDescent="0.3">
      <c r="B23" s="22"/>
      <c r="C23" s="22"/>
      <c r="D23" s="23"/>
      <c r="E23" s="23"/>
      <c r="F23" s="23"/>
      <c r="G23" s="23"/>
      <c r="H23" s="23"/>
      <c r="I23" s="24"/>
    </row>
    <row r="24" spans="2:10" x14ac:dyDescent="0.3">
      <c r="B24" s="15"/>
      <c r="C24" s="15"/>
      <c r="D24" s="15"/>
      <c r="E24" s="15"/>
      <c r="F24" s="15"/>
      <c r="G24" s="15"/>
      <c r="H24" s="15"/>
      <c r="I24" s="15"/>
    </row>
    <row r="25" spans="2:10" ht="29.25" customHeight="1" x14ac:dyDescent="0.3">
      <c r="B25" s="92"/>
      <c r="C25" s="92"/>
      <c r="D25" s="92"/>
      <c r="E25" s="92"/>
      <c r="F25" s="92"/>
      <c r="G25" s="92"/>
      <c r="H25" s="92"/>
      <c r="I25" s="92"/>
    </row>
    <row r="26" spans="2:10" ht="14.4" x14ac:dyDescent="0.3">
      <c r="B26" s="37"/>
      <c r="C26" s="37"/>
      <c r="D26" s="37"/>
      <c r="E26" s="37"/>
    </row>
    <row r="27" spans="2:10" ht="14.4" x14ac:dyDescent="0.3">
      <c r="B27" s="38"/>
      <c r="C27" s="38"/>
      <c r="D27" s="38"/>
      <c r="E27" s="38"/>
      <c r="G27" s="38"/>
      <c r="H27" s="38"/>
      <c r="I27" s="38"/>
    </row>
  </sheetData>
  <mergeCells count="24">
    <mergeCell ref="B16:I16"/>
    <mergeCell ref="B21:H21"/>
    <mergeCell ref="D12:E12"/>
    <mergeCell ref="B22:H22"/>
    <mergeCell ref="D19:E19"/>
    <mergeCell ref="D17:E17"/>
    <mergeCell ref="D20:E20"/>
    <mergeCell ref="D18:E18"/>
    <mergeCell ref="B26:E26"/>
    <mergeCell ref="B27:E27"/>
    <mergeCell ref="G27:I27"/>
    <mergeCell ref="H8:H9"/>
    <mergeCell ref="I8:I9"/>
    <mergeCell ref="B25:I25"/>
    <mergeCell ref="B10:I10"/>
    <mergeCell ref="D8:E9"/>
    <mergeCell ref="D11:E11"/>
    <mergeCell ref="D14:E14"/>
    <mergeCell ref="D13:E13"/>
    <mergeCell ref="B8:B9"/>
    <mergeCell ref="C8:C9"/>
    <mergeCell ref="F8:F9"/>
    <mergeCell ref="G8:G9"/>
    <mergeCell ref="B15:H15"/>
  </mergeCells>
  <pageMargins left="0.31496062992125984" right="0.31496062992125984" top="0.35433070866141736" bottom="0.35433070866141736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J25"/>
  <sheetViews>
    <sheetView topLeftCell="A7" zoomScaleNormal="100" workbookViewId="0">
      <selection activeCell="L21" sqref="L21"/>
    </sheetView>
  </sheetViews>
  <sheetFormatPr defaultColWidth="9.109375" defaultRowHeight="13.8" x14ac:dyDescent="0.3"/>
  <cols>
    <col min="1" max="1" width="4.44140625" style="12" customWidth="1"/>
    <col min="2" max="2" width="6.5546875" style="12" customWidth="1"/>
    <col min="3" max="3" width="10.6640625" style="12" customWidth="1"/>
    <col min="4" max="4" width="6.88671875" style="12" customWidth="1"/>
    <col min="5" max="5" width="9.44140625" style="12" customWidth="1"/>
    <col min="6" max="6" width="25" style="12" customWidth="1"/>
    <col min="7" max="7" width="8.88671875" style="12" customWidth="1"/>
    <col min="8" max="8" width="8.33203125" style="12" customWidth="1"/>
    <col min="9" max="9" width="10.88671875" style="12" customWidth="1"/>
    <col min="10" max="16384" width="9.109375" style="12"/>
  </cols>
  <sheetData>
    <row r="1" spans="2:10" x14ac:dyDescent="0.3">
      <c r="B1" s="8"/>
      <c r="C1" s="9"/>
      <c r="D1" s="10"/>
      <c r="E1" s="11"/>
      <c r="F1" s="11"/>
      <c r="G1" s="8"/>
      <c r="H1" s="8"/>
    </row>
    <row r="2" spans="2:10" ht="18" x14ac:dyDescent="0.35">
      <c r="B2" s="13" t="s">
        <v>34</v>
      </c>
      <c r="C2" s="13"/>
      <c r="D2" s="14"/>
      <c r="E2" s="14"/>
      <c r="F2" s="14"/>
      <c r="G2" s="14"/>
      <c r="H2" s="15"/>
      <c r="I2" s="15"/>
    </row>
    <row r="3" spans="2:10" ht="18" x14ac:dyDescent="0.35">
      <c r="B3" s="13" t="s">
        <v>61</v>
      </c>
      <c r="C3" s="13"/>
      <c r="D3" s="14"/>
      <c r="E3" s="14"/>
      <c r="F3" s="14"/>
      <c r="G3" s="14"/>
      <c r="H3" s="15"/>
      <c r="I3" s="15"/>
    </row>
    <row r="4" spans="2:10" ht="18" x14ac:dyDescent="0.35">
      <c r="B4" s="13" t="s">
        <v>42</v>
      </c>
      <c r="C4" s="13"/>
      <c r="D4" s="16"/>
      <c r="E4" s="16"/>
      <c r="F4" s="13"/>
      <c r="G4" s="14"/>
      <c r="H4" s="15"/>
      <c r="I4" s="15"/>
    </row>
    <row r="5" spans="2:10" ht="18" x14ac:dyDescent="0.35">
      <c r="B5" s="13" t="s">
        <v>43</v>
      </c>
      <c r="C5" s="13"/>
      <c r="D5" s="16"/>
      <c r="E5" s="16"/>
      <c r="F5" s="13"/>
      <c r="G5" s="14"/>
      <c r="H5" s="15"/>
      <c r="I5" s="15"/>
    </row>
    <row r="6" spans="2:10" ht="18" x14ac:dyDescent="0.35">
      <c r="B6" s="30" t="s">
        <v>44</v>
      </c>
      <c r="C6" s="30"/>
      <c r="D6" s="31"/>
      <c r="E6" s="31"/>
      <c r="F6" s="30"/>
      <c r="G6" s="32"/>
      <c r="H6" s="32"/>
      <c r="I6" s="32"/>
      <c r="J6" s="33"/>
    </row>
    <row r="7" spans="2:10" x14ac:dyDescent="0.3">
      <c r="B7" s="17"/>
      <c r="C7" s="17"/>
      <c r="D7" s="17"/>
      <c r="E7" s="17"/>
      <c r="F7" s="17"/>
      <c r="G7" s="17"/>
      <c r="H7" s="18" t="s">
        <v>35</v>
      </c>
      <c r="I7" s="19">
        <f ca="1">TODAY()</f>
        <v>44649</v>
      </c>
    </row>
    <row r="8" spans="2:10" ht="12.75" customHeight="1" x14ac:dyDescent="0.3">
      <c r="B8" s="100" t="s">
        <v>36</v>
      </c>
      <c r="C8" s="88" t="s">
        <v>47</v>
      </c>
      <c r="D8" s="96" t="s">
        <v>37</v>
      </c>
      <c r="E8" s="90"/>
      <c r="F8" s="88" t="s">
        <v>38</v>
      </c>
      <c r="G8" s="88" t="s">
        <v>39</v>
      </c>
      <c r="H8" s="88" t="s">
        <v>40</v>
      </c>
      <c r="I8" s="90" t="s">
        <v>46</v>
      </c>
    </row>
    <row r="9" spans="2:10" ht="24" customHeight="1" x14ac:dyDescent="0.3">
      <c r="B9" s="101"/>
      <c r="C9" s="89"/>
      <c r="D9" s="97"/>
      <c r="E9" s="91"/>
      <c r="F9" s="102"/>
      <c r="G9" s="102"/>
      <c r="H9" s="89"/>
      <c r="I9" s="91"/>
    </row>
    <row r="10" spans="2:10" x14ac:dyDescent="0.3">
      <c r="B10" s="93" t="s">
        <v>45</v>
      </c>
      <c r="C10" s="94"/>
      <c r="D10" s="94"/>
      <c r="E10" s="94"/>
      <c r="F10" s="94"/>
      <c r="G10" s="94"/>
      <c r="H10" s="94"/>
      <c r="I10" s="95"/>
    </row>
    <row r="11" spans="2:10" ht="24.75" customHeight="1" x14ac:dyDescent="0.3">
      <c r="B11" s="20">
        <v>1</v>
      </c>
      <c r="C11" s="21"/>
      <c r="D11" s="98"/>
      <c r="E11" s="99"/>
      <c r="F11" s="25"/>
      <c r="G11" s="26"/>
      <c r="H11" s="26"/>
      <c r="I11" s="27"/>
    </row>
    <row r="12" spans="2:10" ht="24.75" customHeight="1" x14ac:dyDescent="0.3">
      <c r="B12" s="20">
        <v>2</v>
      </c>
      <c r="C12" s="21"/>
      <c r="D12" s="98"/>
      <c r="E12" s="99"/>
      <c r="F12" s="25"/>
      <c r="G12" s="26"/>
      <c r="H12" s="26"/>
      <c r="I12" s="27"/>
    </row>
    <row r="13" spans="2:10" x14ac:dyDescent="0.3">
      <c r="B13" s="20">
        <v>3</v>
      </c>
      <c r="C13" s="21"/>
      <c r="D13" s="98"/>
      <c r="E13" s="99"/>
      <c r="F13" s="28"/>
      <c r="G13" s="29"/>
      <c r="H13" s="29"/>
      <c r="I13" s="27"/>
    </row>
    <row r="14" spans="2:10" ht="15.75" customHeight="1" x14ac:dyDescent="0.3">
      <c r="B14" s="103" t="s">
        <v>56</v>
      </c>
      <c r="C14" s="104"/>
      <c r="D14" s="104"/>
      <c r="E14" s="104"/>
      <c r="F14" s="104"/>
      <c r="G14" s="104"/>
      <c r="H14" s="105"/>
      <c r="I14" s="34">
        <f>SUM(I11:I13)</f>
        <v>0</v>
      </c>
    </row>
    <row r="15" spans="2:10" x14ac:dyDescent="0.3">
      <c r="B15" s="93" t="s">
        <v>53</v>
      </c>
      <c r="C15" s="94"/>
      <c r="D15" s="94"/>
      <c r="E15" s="94"/>
      <c r="F15" s="94"/>
      <c r="G15" s="94"/>
      <c r="H15" s="94"/>
      <c r="I15" s="95"/>
    </row>
    <row r="16" spans="2:10" x14ac:dyDescent="0.3">
      <c r="B16" s="20">
        <v>1</v>
      </c>
      <c r="C16" s="21"/>
      <c r="D16" s="98"/>
      <c r="E16" s="99"/>
      <c r="F16" s="25"/>
      <c r="G16" s="26"/>
      <c r="H16" s="26"/>
      <c r="I16" s="27"/>
    </row>
    <row r="17" spans="2:9" x14ac:dyDescent="0.3">
      <c r="B17" s="20">
        <v>2</v>
      </c>
      <c r="C17" s="21"/>
      <c r="D17" s="98"/>
      <c r="E17" s="99"/>
      <c r="F17" s="25"/>
      <c r="G17" s="26"/>
      <c r="H17" s="26"/>
      <c r="I17" s="27"/>
    </row>
    <row r="18" spans="2:9" x14ac:dyDescent="0.3">
      <c r="B18" s="20">
        <v>3</v>
      </c>
      <c r="C18" s="26"/>
      <c r="D18" s="98"/>
      <c r="E18" s="99"/>
      <c r="F18" s="25"/>
      <c r="G18" s="26"/>
      <c r="H18" s="26"/>
      <c r="I18" s="27"/>
    </row>
    <row r="19" spans="2:9" x14ac:dyDescent="0.3">
      <c r="B19" s="103" t="s">
        <v>57</v>
      </c>
      <c r="C19" s="104"/>
      <c r="D19" s="104"/>
      <c r="E19" s="104"/>
      <c r="F19" s="104"/>
      <c r="G19" s="104"/>
      <c r="H19" s="105"/>
      <c r="I19" s="34">
        <f>SUM(I16:I18)</f>
        <v>0</v>
      </c>
    </row>
    <row r="20" spans="2:9" ht="15.6" x14ac:dyDescent="0.3">
      <c r="B20" s="106" t="s">
        <v>60</v>
      </c>
      <c r="C20" s="107"/>
      <c r="D20" s="107"/>
      <c r="E20" s="107"/>
      <c r="F20" s="107"/>
      <c r="G20" s="107"/>
      <c r="H20" s="108"/>
      <c r="I20" s="35">
        <f>I14+I19</f>
        <v>0</v>
      </c>
    </row>
    <row r="21" spans="2:9" x14ac:dyDescent="0.3">
      <c r="B21" s="22"/>
      <c r="C21" s="22"/>
      <c r="D21" s="23"/>
      <c r="E21" s="23"/>
      <c r="F21" s="23"/>
      <c r="G21" s="23"/>
      <c r="H21" s="23"/>
      <c r="I21" s="24"/>
    </row>
    <row r="22" spans="2:9" x14ac:dyDescent="0.3">
      <c r="B22" s="15"/>
      <c r="C22" s="15"/>
      <c r="D22" s="15"/>
      <c r="E22" s="15"/>
      <c r="F22" s="15"/>
      <c r="G22" s="15"/>
      <c r="H22" s="15"/>
      <c r="I22" s="15"/>
    </row>
    <row r="23" spans="2:9" ht="29.25" customHeight="1" x14ac:dyDescent="0.3">
      <c r="B23" s="92"/>
      <c r="C23" s="92"/>
      <c r="D23" s="92"/>
      <c r="E23" s="92"/>
      <c r="F23" s="92"/>
      <c r="G23" s="92"/>
      <c r="H23" s="92"/>
      <c r="I23" s="92"/>
    </row>
    <row r="24" spans="2:9" ht="14.4" x14ac:dyDescent="0.3">
      <c r="B24" s="37"/>
      <c r="C24" s="37"/>
      <c r="D24" s="37"/>
      <c r="E24" s="37"/>
    </row>
    <row r="25" spans="2:9" ht="14.4" x14ac:dyDescent="0.3">
      <c r="B25" s="38"/>
      <c r="C25" s="38"/>
      <c r="D25" s="38"/>
      <c r="E25" s="38"/>
      <c r="G25" s="38"/>
      <c r="H25" s="38"/>
      <c r="I25" s="38"/>
    </row>
  </sheetData>
  <mergeCells count="22">
    <mergeCell ref="B20:H20"/>
    <mergeCell ref="B15:I15"/>
    <mergeCell ref="D16:E16"/>
    <mergeCell ref="D17:E17"/>
    <mergeCell ref="D18:E18"/>
    <mergeCell ref="B19:H19"/>
    <mergeCell ref="B24:E24"/>
    <mergeCell ref="B25:E25"/>
    <mergeCell ref="G25:I25"/>
    <mergeCell ref="B14:H14"/>
    <mergeCell ref="B8:B9"/>
    <mergeCell ref="C8:C9"/>
    <mergeCell ref="D8:E9"/>
    <mergeCell ref="F8:F9"/>
    <mergeCell ref="G8:G9"/>
    <mergeCell ref="H8:H9"/>
    <mergeCell ref="I8:I9"/>
    <mergeCell ref="B10:I10"/>
    <mergeCell ref="D11:E11"/>
    <mergeCell ref="D12:E12"/>
    <mergeCell ref="D13:E13"/>
    <mergeCell ref="B23:I23"/>
  </mergeCells>
  <pageMargins left="0.31496062992125984" right="0.31496062992125984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ШЕВЧЕНКО 184-В</vt:lpstr>
      <vt:lpstr>СОДЕРЖАНИЕ ЖИЛЬЯ</vt:lpstr>
      <vt:lpstr>РЕМОНТ ЖИЛЬЯ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2022-03-25T20:12:19Z</cp:lastPrinted>
  <dcterms:created xsi:type="dcterms:W3CDTF">2015-06-05T18:19:34Z</dcterms:created>
  <dcterms:modified xsi:type="dcterms:W3CDTF">2022-03-29T19:09:26Z</dcterms:modified>
</cp:coreProperties>
</file>