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2C4A26B3-C8B9-486D-B144-DDE9D1E0941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ОТЧЕТ ПЕТРОВСКАЯ 70" sheetId="1" r:id="rId1"/>
    <sheet name="СОДЕРЖАНИЕ ЖИЛЬЯ" sheetId="2" r:id="rId2"/>
    <sheet name="РЕМОНТ ЖИЛЬЯ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K17" i="1" l="1"/>
  <c r="K12" i="1"/>
  <c r="K18" i="1" l="1"/>
  <c r="I7" i="3" l="1"/>
  <c r="I13" i="1"/>
  <c r="K13" i="1"/>
  <c r="I11" i="2" l="1"/>
  <c r="I14" i="2" s="1"/>
  <c r="I7" i="2" l="1"/>
  <c r="K24" i="1" l="1"/>
  <c r="I24" i="1"/>
  <c r="M21" i="1"/>
  <c r="M22" i="1"/>
  <c r="M23" i="1"/>
  <c r="M17" i="1"/>
  <c r="M18" i="1" s="1"/>
  <c r="M24" i="1" l="1"/>
  <c r="G18" i="1"/>
  <c r="E18" i="1"/>
  <c r="G13" i="1"/>
  <c r="M30" i="1" s="1"/>
  <c r="E13" i="1"/>
  <c r="M12" i="1"/>
  <c r="M13" i="1" s="1"/>
  <c r="M29" i="1" s="1"/>
</calcChain>
</file>

<file path=xl/sharedStrings.xml><?xml version="1.0" encoding="utf-8"?>
<sst xmlns="http://schemas.openxmlformats.org/spreadsheetml/2006/main" count="101" uniqueCount="67">
  <si>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</si>
  <si>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</si>
  <si>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</si>
  <si>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</si>
  <si>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</si>
  <si>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</si>
  <si>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</si>
  <si>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</si>
  <si>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</si>
  <si>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</si>
  <si>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</si>
  <si>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</si>
  <si>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</si>
  <si>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</si>
  <si>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</si>
  <si>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</si>
  <si>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</si>
  <si>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</si>
  <si>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</si>
  <si>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Вознаграждение председателю Совета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</si>
  <si>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</si>
  <si>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</si>
  <si>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</si>
  <si>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</si>
  <si>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</si>
  <si>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</si>
  <si>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</si>
  <si>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</si>
  <si>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</si>
  <si>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</si>
  <si>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</si>
  <si>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</si>
  <si>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</si>
  <si>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</si>
  <si>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</si>
  <si>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</si>
  <si>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ДЕКАБРЬ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</si>
  <si>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</si>
  <si>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</si>
  <si>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</si>
  <si>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</si>
  <si>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по статье "Ремонт общего имущества МКД"</t>
  </si>
  <si>
    <t>Ежемесячный обход и осмотр инженерных коммуникаций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</si>
  <si>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</si>
  <si>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</si>
  <si>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общего имущества МКД -4,21 руб.</t>
  </si>
  <si>
    <t>Ремонт общего имущества МКД - 4,54 руб.</t>
  </si>
  <si>
    <t>Управление многоквартирным домом - 1,95 руб.</t>
  </si>
  <si>
    <t xml:space="preserve">Вознаграждение председателю МКД -2,00 руб. </t>
  </si>
  <si>
    <t>Приказ ГЖИ № 2243-Л  от 30.11.21г.</t>
  </si>
  <si>
    <t>Должники на 01.12.2021г.</t>
  </si>
  <si>
    <t>Баланс дома на 01.12.2021г.</t>
  </si>
  <si>
    <t xml:space="preserve">Содержание газовых сетей </t>
  </si>
  <si>
    <t>за период с 01.12.2021г. по 31.12.2021г.</t>
  </si>
  <si>
    <t>Управляющая компания ООО "УК "ЮгДомКомфорт" с  01.12.2021 г.</t>
  </si>
  <si>
    <t>Лицевой счет МКД по адресу: г. Таганрог, ул.  Петровская ,д.70</t>
  </si>
  <si>
    <t>S жилых помещений - 515,50 м²</t>
  </si>
  <si>
    <t>Протокол №1 от 08 сентября 2021г.</t>
  </si>
  <si>
    <t>Тариф -13,00 руб.</t>
  </si>
  <si>
    <t>Содержание газовых сетей - 0,30 руб.</t>
  </si>
  <si>
    <t>на доме № 70 по ул. Петровская</t>
  </si>
  <si>
    <t>шт</t>
  </si>
  <si>
    <t>Сброс воздуха, регулировка системы ЦО  и устранение непрогревов</t>
  </si>
  <si>
    <t>15.10.21</t>
  </si>
  <si>
    <t>Замена участка трубопровода ЦО</t>
  </si>
  <si>
    <t>12.10.21</t>
  </si>
  <si>
    <t>10.10.21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</si>
</sst>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7" fillId="0" borderId="3" xfId="0" applyFont="1" applyBorder="1"/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4" fillId="0" borderId="0" xfId="2" applyFont="1"/>
    <xf numFmtId="0" fontId="25" fillId="0" borderId="0" xfId="2" applyNumberFormat="1" applyFont="1" applyBorder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3" fillId="2" borderId="4" xfId="2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0" fontId="7" fillId="0" borderId="3" xfId="0" applyFont="1" applyBorder="1"/>
    <xf numFmtId="1" fontId="21" fillId="0" borderId="4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0" borderId="4" xfId="0" applyNumberFormat="1" applyFont="1" applyBorder="1"/>
    <xf numFmtId="0" fontId="3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23" fillId="2" borderId="1" xfId="2" applyNumberFormat="1" applyFont="1" applyFill="1" applyBorder="1" applyAlignment="1">
      <alignment horizontal="center" vertical="center" wrapText="1"/>
    </xf>
    <xf numFmtId="0" fontId="23" fillId="2" borderId="2" xfId="2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tabSelected="1" showRuler="0" zoomScaleNormal="100" workbookViewId="0">
      <selection activeCell="P36" sqref="P36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50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x14ac:dyDescent="0.3">
      <c r="A2" s="42" t="s">
        <v>56</v>
      </c>
      <c r="B2" s="43"/>
      <c r="C2" s="43"/>
      <c r="D2" s="44"/>
      <c r="E2" s="42" t="s">
        <v>57</v>
      </c>
      <c r="F2" s="43"/>
      <c r="G2" s="43"/>
      <c r="H2" s="43"/>
      <c r="I2" s="44"/>
      <c r="J2" s="42" t="s">
        <v>49</v>
      </c>
      <c r="K2" s="43"/>
      <c r="L2" s="43"/>
      <c r="M2" s="44"/>
    </row>
    <row r="3" spans="1:13" x14ac:dyDescent="0.3">
      <c r="A3" s="42" t="s">
        <v>58</v>
      </c>
      <c r="B3" s="44"/>
      <c r="C3" s="42" t="s">
        <v>45</v>
      </c>
      <c r="D3" s="43"/>
      <c r="E3" s="43"/>
      <c r="F3" s="43"/>
      <c r="G3" s="43"/>
      <c r="H3" s="44"/>
      <c r="I3" s="42" t="s">
        <v>46</v>
      </c>
      <c r="J3" s="43"/>
      <c r="K3" s="43"/>
      <c r="L3" s="43"/>
      <c r="M3" s="44"/>
    </row>
    <row r="4" spans="1:13" x14ac:dyDescent="0.3">
      <c r="A4" s="42" t="s">
        <v>47</v>
      </c>
      <c r="B4" s="43"/>
      <c r="C4" s="43"/>
      <c r="D4" s="43"/>
      <c r="E4" s="43"/>
      <c r="F4" s="43"/>
      <c r="G4" s="44"/>
      <c r="H4" s="42" t="s">
        <v>48</v>
      </c>
      <c r="I4" s="43"/>
      <c r="J4" s="43"/>
      <c r="K4" s="43"/>
      <c r="L4" s="43"/>
      <c r="M4" s="44"/>
    </row>
    <row r="5" spans="1:13" x14ac:dyDescent="0.3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x14ac:dyDescent="0.3">
      <c r="A6" s="42" t="s">
        <v>50</v>
      </c>
      <c r="B6" s="43"/>
      <c r="C6" s="43"/>
      <c r="D6" s="44"/>
      <c r="E6" s="45">
        <v>0</v>
      </c>
      <c r="F6" s="46"/>
      <c r="G6" s="42" t="s">
        <v>20</v>
      </c>
      <c r="H6" s="43"/>
      <c r="I6" s="43"/>
      <c r="J6" s="43"/>
      <c r="K6" s="44"/>
      <c r="L6" s="45">
        <v>7988.05</v>
      </c>
      <c r="M6" s="46"/>
    </row>
    <row r="7" spans="1:13" x14ac:dyDescent="0.3">
      <c r="A7" s="42" t="s">
        <v>51</v>
      </c>
      <c r="B7" s="43"/>
      <c r="C7" s="43"/>
      <c r="D7" s="44"/>
      <c r="E7" s="45">
        <v>0</v>
      </c>
      <c r="F7" s="46"/>
      <c r="G7" s="42" t="s">
        <v>17</v>
      </c>
      <c r="H7" s="43"/>
      <c r="I7" s="43"/>
      <c r="J7" s="43"/>
      <c r="K7" s="44"/>
      <c r="L7" s="42">
        <v>1718.45</v>
      </c>
      <c r="M7" s="44"/>
    </row>
    <row r="8" spans="1:13" x14ac:dyDescent="0.3">
      <c r="A8" s="47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x14ac:dyDescent="0.3">
      <c r="A9" s="50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13" ht="14.25" customHeight="1" x14ac:dyDescent="0.3">
      <c r="A10" s="42" t="s">
        <v>43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5">
        <v>0</v>
      </c>
      <c r="M10" s="46"/>
    </row>
    <row r="11" spans="1:13" ht="54.75" customHeight="1" x14ac:dyDescent="0.3">
      <c r="A11" s="38" t="s">
        <v>2</v>
      </c>
      <c r="B11" s="38"/>
      <c r="C11" s="37" t="s">
        <v>7</v>
      </c>
      <c r="D11" s="38"/>
      <c r="E11" s="37" t="s">
        <v>3</v>
      </c>
      <c r="F11" s="38"/>
      <c r="G11" s="37" t="s">
        <v>4</v>
      </c>
      <c r="H11" s="37"/>
      <c r="I11" s="74" t="s">
        <v>5</v>
      </c>
      <c r="J11" s="74"/>
      <c r="K11" s="55" t="s">
        <v>6</v>
      </c>
      <c r="L11" s="56"/>
      <c r="M11" s="2" t="s">
        <v>9</v>
      </c>
    </row>
    <row r="12" spans="1:13" x14ac:dyDescent="0.3">
      <c r="A12" s="54" t="s">
        <v>8</v>
      </c>
      <c r="B12" s="54"/>
      <c r="C12" s="53">
        <v>0</v>
      </c>
      <c r="D12" s="54"/>
      <c r="E12" s="53">
        <v>2170.2800000000002</v>
      </c>
      <c r="F12" s="53"/>
      <c r="G12" s="53">
        <v>466.89</v>
      </c>
      <c r="H12" s="53"/>
      <c r="I12" s="54">
        <v>1644.83</v>
      </c>
      <c r="J12" s="54"/>
      <c r="K12" s="53">
        <f>G12-I12</f>
        <v>-1177.94</v>
      </c>
      <c r="L12" s="54"/>
      <c r="M12" s="3">
        <f>C12+E12-G12</f>
        <v>1703.3900000000003</v>
      </c>
    </row>
    <row r="13" spans="1:13" x14ac:dyDescent="0.3">
      <c r="A13" s="76" t="s">
        <v>10</v>
      </c>
      <c r="B13" s="76"/>
      <c r="C13" s="77"/>
      <c r="D13" s="78"/>
      <c r="E13" s="75">
        <f>SUM(E12:E12)</f>
        <v>2170.2800000000002</v>
      </c>
      <c r="F13" s="76"/>
      <c r="G13" s="76">
        <f>SUM(G12:G12)</f>
        <v>466.89</v>
      </c>
      <c r="H13" s="76"/>
      <c r="I13" s="75">
        <f>SUM(I12:I12)</f>
        <v>1644.83</v>
      </c>
      <c r="J13" s="75"/>
      <c r="K13" s="75">
        <f>K12</f>
        <v>-1177.94</v>
      </c>
      <c r="L13" s="76"/>
      <c r="M13" s="4">
        <f>M12</f>
        <v>1703.3900000000003</v>
      </c>
    </row>
    <row r="14" spans="1:13" x14ac:dyDescent="0.3">
      <c r="A14" s="50" t="s">
        <v>11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</row>
    <row r="15" spans="1:13" x14ac:dyDescent="0.3">
      <c r="A15" s="42" t="s">
        <v>44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5">
        <v>0</v>
      </c>
      <c r="M15" s="46"/>
    </row>
    <row r="16" spans="1:13" ht="53.25" customHeight="1" x14ac:dyDescent="0.3">
      <c r="A16" s="38" t="s">
        <v>2</v>
      </c>
      <c r="B16" s="38"/>
      <c r="C16" s="37" t="s">
        <v>7</v>
      </c>
      <c r="D16" s="38"/>
      <c r="E16" s="37" t="s">
        <v>3</v>
      </c>
      <c r="F16" s="38"/>
      <c r="G16" s="37" t="s">
        <v>4</v>
      </c>
      <c r="H16" s="37"/>
      <c r="I16" s="74" t="s">
        <v>5</v>
      </c>
      <c r="J16" s="74"/>
      <c r="K16" s="55" t="s">
        <v>6</v>
      </c>
      <c r="L16" s="56"/>
      <c r="M16" s="2" t="s">
        <v>9</v>
      </c>
    </row>
    <row r="17" spans="1:13" x14ac:dyDescent="0.3">
      <c r="A17" s="54" t="s">
        <v>8</v>
      </c>
      <c r="B17" s="54"/>
      <c r="C17" s="53">
        <v>0</v>
      </c>
      <c r="D17" s="54"/>
      <c r="E17" s="53">
        <v>2340.37</v>
      </c>
      <c r="F17" s="53"/>
      <c r="G17" s="53">
        <v>503.48</v>
      </c>
      <c r="H17" s="53"/>
      <c r="I17" s="53">
        <v>5000</v>
      </c>
      <c r="J17" s="53"/>
      <c r="K17" s="53">
        <f>G17-I17</f>
        <v>-4496.5200000000004</v>
      </c>
      <c r="L17" s="54"/>
      <c r="M17" s="3">
        <f>C17+E17-G17</f>
        <v>1836.8899999999999</v>
      </c>
    </row>
    <row r="18" spans="1:13" x14ac:dyDescent="0.3">
      <c r="A18" s="76" t="s">
        <v>10</v>
      </c>
      <c r="B18" s="76"/>
      <c r="C18" s="77"/>
      <c r="D18" s="78"/>
      <c r="E18" s="75">
        <f>SUM(E17:E17)</f>
        <v>2340.37</v>
      </c>
      <c r="F18" s="76"/>
      <c r="G18" s="75">
        <f>SUM(G17:G17)</f>
        <v>503.48</v>
      </c>
      <c r="H18" s="75"/>
      <c r="I18" s="75">
        <v>0</v>
      </c>
      <c r="J18" s="75"/>
      <c r="K18" s="75">
        <f>SUM(K17:K17)</f>
        <v>-4496.5200000000004</v>
      </c>
      <c r="L18" s="75"/>
      <c r="M18" s="4">
        <f>M17</f>
        <v>1836.8899999999999</v>
      </c>
    </row>
    <row r="19" spans="1:13" x14ac:dyDescent="0.3">
      <c r="A19" s="81" t="s">
        <v>12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46.5" customHeight="1" x14ac:dyDescent="0.3">
      <c r="A20" s="47" t="s">
        <v>13</v>
      </c>
      <c r="B20" s="48"/>
      <c r="C20" s="48"/>
      <c r="D20" s="49"/>
      <c r="E20" s="82" t="s">
        <v>7</v>
      </c>
      <c r="F20" s="83"/>
      <c r="G20" s="83"/>
      <c r="H20" s="84"/>
      <c r="I20" s="37" t="s">
        <v>3</v>
      </c>
      <c r="J20" s="38"/>
      <c r="K20" s="37" t="s">
        <v>4</v>
      </c>
      <c r="L20" s="37"/>
      <c r="M20" s="2" t="s">
        <v>9</v>
      </c>
    </row>
    <row r="21" spans="1:13" ht="17.25" customHeight="1" x14ac:dyDescent="0.3">
      <c r="A21" s="62" t="s">
        <v>14</v>
      </c>
      <c r="B21" s="63"/>
      <c r="C21" s="63"/>
      <c r="D21" s="64"/>
      <c r="E21" s="85">
        <v>0</v>
      </c>
      <c r="F21" s="86"/>
      <c r="G21" s="86"/>
      <c r="H21" s="87"/>
      <c r="I21" s="70">
        <v>57.06</v>
      </c>
      <c r="J21" s="71"/>
      <c r="K21" s="58">
        <v>12.27</v>
      </c>
      <c r="L21" s="59"/>
      <c r="M21" s="5">
        <f>I21-K21</f>
        <v>44.790000000000006</v>
      </c>
    </row>
    <row r="22" spans="1:13" x14ac:dyDescent="0.3">
      <c r="A22" s="42" t="s">
        <v>15</v>
      </c>
      <c r="B22" s="43"/>
      <c r="C22" s="43"/>
      <c r="D22" s="44"/>
      <c r="E22" s="45">
        <v>0</v>
      </c>
      <c r="F22" s="88"/>
      <c r="G22" s="88"/>
      <c r="H22" s="46"/>
      <c r="I22" s="42">
        <v>25.75</v>
      </c>
      <c r="J22" s="44"/>
      <c r="K22" s="42">
        <v>5.54</v>
      </c>
      <c r="L22" s="44"/>
      <c r="M22" s="5">
        <f t="shared" ref="M22:M23" si="0">I22-K22</f>
        <v>20.21</v>
      </c>
    </row>
    <row r="23" spans="1:13" x14ac:dyDescent="0.3">
      <c r="A23" s="42" t="s">
        <v>16</v>
      </c>
      <c r="B23" s="43"/>
      <c r="C23" s="43"/>
      <c r="D23" s="44"/>
      <c r="E23" s="45">
        <v>0</v>
      </c>
      <c r="F23" s="88"/>
      <c r="G23" s="88"/>
      <c r="H23" s="46"/>
      <c r="I23" s="42">
        <v>1203.68</v>
      </c>
      <c r="J23" s="44"/>
      <c r="K23" s="42">
        <v>258.94</v>
      </c>
      <c r="L23" s="44"/>
      <c r="M23" s="5">
        <f t="shared" si="0"/>
        <v>944.74</v>
      </c>
    </row>
    <row r="24" spans="1:13" x14ac:dyDescent="0.3">
      <c r="A24" s="65"/>
      <c r="B24" s="66"/>
      <c r="C24" s="66"/>
      <c r="D24" s="61"/>
      <c r="E24" s="60"/>
      <c r="F24" s="89"/>
      <c r="G24" s="89"/>
      <c r="H24" s="90"/>
      <c r="I24" s="60">
        <f>SUM(I21:I23)</f>
        <v>1286.49</v>
      </c>
      <c r="J24" s="61"/>
      <c r="K24" s="65">
        <f>SUM(K21:K23)</f>
        <v>276.75</v>
      </c>
      <c r="L24" s="61"/>
      <c r="M24" s="4">
        <f>SUM(M21:M23)</f>
        <v>1009.74</v>
      </c>
    </row>
    <row r="25" spans="1:13" x14ac:dyDescent="0.3">
      <c r="A25" s="57" t="s">
        <v>18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6">
        <v>788.99</v>
      </c>
    </row>
    <row r="26" spans="1:13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35">
        <v>121.39</v>
      </c>
    </row>
    <row r="27" spans="1:13" x14ac:dyDescent="0.3">
      <c r="A27" s="57" t="s">
        <v>19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6">
        <v>809.2</v>
      </c>
    </row>
    <row r="28" spans="1:13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3" ht="15.6" x14ac:dyDescent="0.3">
      <c r="A29" s="57" t="s">
        <v>21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7">
        <f>M13+M18+M24+M25+M26+M27</f>
        <v>6269.6</v>
      </c>
    </row>
    <row r="30" spans="1:13" x14ac:dyDescent="0.3">
      <c r="A30" s="57" t="s">
        <v>22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34">
        <f>G13-I13+K18</f>
        <v>-5674.4600000000009</v>
      </c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79"/>
      <c r="B33" s="79"/>
      <c r="C33" s="79"/>
      <c r="D33" s="79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">
      <c r="A34" s="79"/>
      <c r="B34" s="79"/>
      <c r="C34" s="79"/>
      <c r="D34" s="79"/>
      <c r="K34" s="80"/>
      <c r="L34" s="80"/>
      <c r="M34" s="80"/>
    </row>
  </sheetData>
  <mergeCells count="91">
    <mergeCell ref="E20:H20"/>
    <mergeCell ref="E21:H21"/>
    <mergeCell ref="E22:H22"/>
    <mergeCell ref="E23:H23"/>
    <mergeCell ref="E24:H24"/>
    <mergeCell ref="K17:L17"/>
    <mergeCell ref="A33:D33"/>
    <mergeCell ref="A34:D34"/>
    <mergeCell ref="K34:M34"/>
    <mergeCell ref="K18:L18"/>
    <mergeCell ref="A19:M19"/>
    <mergeCell ref="A18:B18"/>
    <mergeCell ref="C18:D18"/>
    <mergeCell ref="E18:F18"/>
    <mergeCell ref="G18:H18"/>
    <mergeCell ref="I18:J18"/>
    <mergeCell ref="K20:L20"/>
    <mergeCell ref="K22:L22"/>
    <mergeCell ref="K23:L23"/>
    <mergeCell ref="K24:L24"/>
    <mergeCell ref="A20:D20"/>
    <mergeCell ref="A17:B17"/>
    <mergeCell ref="C17:D17"/>
    <mergeCell ref="E17:F17"/>
    <mergeCell ref="G17:H17"/>
    <mergeCell ref="I17:J17"/>
    <mergeCell ref="K13:L13"/>
    <mergeCell ref="A14:M14"/>
    <mergeCell ref="A15:K15"/>
    <mergeCell ref="L15:M15"/>
    <mergeCell ref="A16:B16"/>
    <mergeCell ref="C16:D16"/>
    <mergeCell ref="E16:F16"/>
    <mergeCell ref="G16:H16"/>
    <mergeCell ref="I16:J16"/>
    <mergeCell ref="K16:L16"/>
    <mergeCell ref="A13:B13"/>
    <mergeCell ref="C13:D13"/>
    <mergeCell ref="E13:F13"/>
    <mergeCell ref="G13:H13"/>
    <mergeCell ref="I13:J13"/>
    <mergeCell ref="K12:L12"/>
    <mergeCell ref="A12:B12"/>
    <mergeCell ref="C12:D12"/>
    <mergeCell ref="E12:F12"/>
    <mergeCell ref="I11:J11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L10:M10"/>
    <mergeCell ref="A10:K10"/>
    <mergeCell ref="A7:D7"/>
    <mergeCell ref="E7:F7"/>
    <mergeCell ref="G7:K7"/>
    <mergeCell ref="A5:M5"/>
    <mergeCell ref="A29:L29"/>
    <mergeCell ref="A30:L30"/>
    <mergeCell ref="K21:L21"/>
    <mergeCell ref="A25:L25"/>
    <mergeCell ref="A27:L27"/>
    <mergeCell ref="I22:J22"/>
    <mergeCell ref="I23:J23"/>
    <mergeCell ref="I24:J24"/>
    <mergeCell ref="A21:D21"/>
    <mergeCell ref="A22:D22"/>
    <mergeCell ref="A23:D23"/>
    <mergeCell ref="A24:D24"/>
    <mergeCell ref="A26:L26"/>
    <mergeCell ref="I21:J21"/>
    <mergeCell ref="I20:J20"/>
    <mergeCell ref="A28:M28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20"/>
  <sheetViews>
    <sheetView zoomScaleNormal="100" workbookViewId="0">
      <selection activeCell="M18" sqref="M18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23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30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60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53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54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24</v>
      </c>
      <c r="I7" s="19">
        <f ca="1">TODAY()</f>
        <v>44649</v>
      </c>
    </row>
    <row r="8" spans="2:10" ht="12.75" customHeight="1" x14ac:dyDescent="0.3">
      <c r="B8" s="98" t="s">
        <v>25</v>
      </c>
      <c r="C8" s="91" t="s">
        <v>32</v>
      </c>
      <c r="D8" s="96" t="s">
        <v>26</v>
      </c>
      <c r="E8" s="93"/>
      <c r="F8" s="91" t="s">
        <v>27</v>
      </c>
      <c r="G8" s="91" t="s">
        <v>28</v>
      </c>
      <c r="H8" s="91" t="s">
        <v>29</v>
      </c>
      <c r="I8" s="93" t="s">
        <v>31</v>
      </c>
    </row>
    <row r="9" spans="2:10" ht="24" customHeight="1" x14ac:dyDescent="0.3">
      <c r="B9" s="99"/>
      <c r="C9" s="92"/>
      <c r="D9" s="97"/>
      <c r="E9" s="94"/>
      <c r="F9" s="100"/>
      <c r="G9" s="100"/>
      <c r="H9" s="92"/>
      <c r="I9" s="94"/>
    </row>
    <row r="10" spans="2:10" x14ac:dyDescent="0.3">
      <c r="B10" s="101" t="s">
        <v>36</v>
      </c>
      <c r="C10" s="102"/>
      <c r="D10" s="102"/>
      <c r="E10" s="102"/>
      <c r="F10" s="102"/>
      <c r="G10" s="102"/>
      <c r="H10" s="102"/>
      <c r="I10" s="103"/>
    </row>
    <row r="11" spans="2:10" ht="26.4" x14ac:dyDescent="0.3">
      <c r="B11" s="20">
        <v>1</v>
      </c>
      <c r="C11" s="21"/>
      <c r="D11" s="110" t="s">
        <v>35</v>
      </c>
      <c r="E11" s="111"/>
      <c r="F11" s="25" t="s">
        <v>33</v>
      </c>
      <c r="G11" s="26" t="s">
        <v>34</v>
      </c>
      <c r="H11" s="26">
        <v>515.5</v>
      </c>
      <c r="I11" s="27">
        <f>H11*2.7</f>
        <v>1391.8500000000001</v>
      </c>
    </row>
    <row r="12" spans="2:10" ht="26.4" x14ac:dyDescent="0.3">
      <c r="B12" s="20">
        <v>2</v>
      </c>
      <c r="C12" s="21"/>
      <c r="D12" s="110" t="s">
        <v>35</v>
      </c>
      <c r="E12" s="111"/>
      <c r="F12" s="25" t="s">
        <v>39</v>
      </c>
      <c r="G12" s="26" t="s">
        <v>38</v>
      </c>
      <c r="H12" s="26">
        <v>1</v>
      </c>
      <c r="I12" s="27">
        <v>201.43</v>
      </c>
    </row>
    <row r="13" spans="2:10" ht="30.75" customHeight="1" x14ac:dyDescent="0.3">
      <c r="B13" s="20">
        <v>3</v>
      </c>
      <c r="C13" s="21"/>
      <c r="D13" s="110" t="s">
        <v>35</v>
      </c>
      <c r="E13" s="111"/>
      <c r="F13" s="25" t="s">
        <v>42</v>
      </c>
      <c r="G13" s="26" t="s">
        <v>38</v>
      </c>
      <c r="H13" s="26">
        <v>1</v>
      </c>
      <c r="I13" s="27">
        <v>51.55</v>
      </c>
    </row>
    <row r="14" spans="2:10" x14ac:dyDescent="0.3">
      <c r="B14" s="104" t="s">
        <v>37</v>
      </c>
      <c r="C14" s="105"/>
      <c r="D14" s="105"/>
      <c r="E14" s="105"/>
      <c r="F14" s="105"/>
      <c r="G14" s="105"/>
      <c r="H14" s="106"/>
      <c r="I14" s="32">
        <f>SUM(I11:I13)</f>
        <v>1644.8300000000002</v>
      </c>
    </row>
    <row r="15" spans="2:10" ht="15.6" x14ac:dyDescent="0.3">
      <c r="B15" s="107" t="s">
        <v>40</v>
      </c>
      <c r="C15" s="108"/>
      <c r="D15" s="108"/>
      <c r="E15" s="108"/>
      <c r="F15" s="108"/>
      <c r="G15" s="108"/>
      <c r="H15" s="109"/>
      <c r="I15" s="33">
        <v>1644.83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5"/>
      <c r="C18" s="95"/>
      <c r="D18" s="95"/>
      <c r="E18" s="95"/>
      <c r="F18" s="95"/>
      <c r="G18" s="95"/>
      <c r="H18" s="95"/>
      <c r="I18" s="95"/>
    </row>
    <row r="19" spans="2:9" ht="14.4" x14ac:dyDescent="0.3">
      <c r="B19" s="79"/>
      <c r="C19" s="79"/>
      <c r="D19" s="79"/>
      <c r="E19" s="79"/>
    </row>
    <row r="20" spans="2:9" ht="14.4" x14ac:dyDescent="0.3">
      <c r="B20" s="80"/>
      <c r="C20" s="80"/>
      <c r="D20" s="80"/>
      <c r="E20" s="80"/>
      <c r="G20" s="80"/>
      <c r="H20" s="80"/>
      <c r="I20" s="80"/>
    </row>
  </sheetData>
  <mergeCells count="17">
    <mergeCell ref="B19:E19"/>
    <mergeCell ref="B20:E20"/>
    <mergeCell ref="G20:I20"/>
    <mergeCell ref="H8:H9"/>
    <mergeCell ref="I8:I9"/>
    <mergeCell ref="B18:I18"/>
    <mergeCell ref="D8:E9"/>
    <mergeCell ref="B8:B9"/>
    <mergeCell ref="C8:C9"/>
    <mergeCell ref="F8:F9"/>
    <mergeCell ref="G8:G9"/>
    <mergeCell ref="B10:I10"/>
    <mergeCell ref="B14:H14"/>
    <mergeCell ref="B15:H15"/>
    <mergeCell ref="D13:E13"/>
    <mergeCell ref="D11:E11"/>
    <mergeCell ref="D12:E12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0"/>
  <sheetViews>
    <sheetView zoomScaleNormal="100" workbookViewId="0">
      <selection activeCell="M14" sqref="M14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23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41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60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53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54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24</v>
      </c>
      <c r="I7" s="19">
        <f ca="1">TODAY()</f>
        <v>44649</v>
      </c>
    </row>
    <row r="8" spans="2:10" ht="12.75" customHeight="1" x14ac:dyDescent="0.3">
      <c r="B8" s="98" t="s">
        <v>25</v>
      </c>
      <c r="C8" s="91" t="s">
        <v>32</v>
      </c>
      <c r="D8" s="96" t="s">
        <v>26</v>
      </c>
      <c r="E8" s="93"/>
      <c r="F8" s="91" t="s">
        <v>27</v>
      </c>
      <c r="G8" s="91" t="s">
        <v>28</v>
      </c>
      <c r="H8" s="91" t="s">
        <v>29</v>
      </c>
      <c r="I8" s="93" t="s">
        <v>31</v>
      </c>
    </row>
    <row r="9" spans="2:10" ht="24" customHeight="1" x14ac:dyDescent="0.3">
      <c r="B9" s="99"/>
      <c r="C9" s="92"/>
      <c r="D9" s="97"/>
      <c r="E9" s="94"/>
      <c r="F9" s="100"/>
      <c r="G9" s="100"/>
      <c r="H9" s="92"/>
      <c r="I9" s="94"/>
    </row>
    <row r="10" spans="2:10" x14ac:dyDescent="0.3">
      <c r="B10" s="101" t="s">
        <v>36</v>
      </c>
      <c r="C10" s="102"/>
      <c r="D10" s="102"/>
      <c r="E10" s="102"/>
      <c r="F10" s="102"/>
      <c r="G10" s="102"/>
      <c r="H10" s="102"/>
      <c r="I10" s="103"/>
    </row>
    <row r="11" spans="2:10" ht="26.4" x14ac:dyDescent="0.3">
      <c r="B11" s="20">
        <v>1</v>
      </c>
      <c r="C11" s="21" t="s">
        <v>66</v>
      </c>
      <c r="D11" s="110"/>
      <c r="E11" s="111"/>
      <c r="F11" s="25" t="s">
        <v>64</v>
      </c>
      <c r="G11" s="26" t="s">
        <v>61</v>
      </c>
      <c r="H11" s="26">
        <v>1</v>
      </c>
      <c r="I11" s="27">
        <v>2000</v>
      </c>
    </row>
    <row r="12" spans="2:10" ht="26.4" x14ac:dyDescent="0.3">
      <c r="B12" s="20">
        <v>2</v>
      </c>
      <c r="C12" s="21" t="s">
        <v>65</v>
      </c>
      <c r="D12" s="110"/>
      <c r="E12" s="111"/>
      <c r="F12" s="25" t="s">
        <v>64</v>
      </c>
      <c r="G12" s="26" t="s">
        <v>61</v>
      </c>
      <c r="H12" s="26">
        <v>1</v>
      </c>
      <c r="I12" s="27">
        <v>2000</v>
      </c>
    </row>
    <row r="13" spans="2:10" ht="40.200000000000003" x14ac:dyDescent="0.3">
      <c r="B13" s="20">
        <v>3</v>
      </c>
      <c r="C13" s="26" t="s">
        <v>63</v>
      </c>
      <c r="D13" s="110"/>
      <c r="E13" s="111"/>
      <c r="F13" s="36" t="s">
        <v>62</v>
      </c>
      <c r="G13" s="26" t="s">
        <v>61</v>
      </c>
      <c r="H13" s="26">
        <v>1</v>
      </c>
      <c r="I13" s="27">
        <v>1000</v>
      </c>
    </row>
    <row r="14" spans="2:10" x14ac:dyDescent="0.3">
      <c r="B14" s="104" t="s">
        <v>37</v>
      </c>
      <c r="C14" s="105"/>
      <c r="D14" s="105"/>
      <c r="E14" s="105"/>
      <c r="F14" s="105"/>
      <c r="G14" s="105"/>
      <c r="H14" s="106"/>
      <c r="I14" s="32">
        <f>SUM(I11:I13)</f>
        <v>5000</v>
      </c>
    </row>
    <row r="15" spans="2:10" ht="15.6" x14ac:dyDescent="0.3">
      <c r="B15" s="107" t="s">
        <v>40</v>
      </c>
      <c r="C15" s="108"/>
      <c r="D15" s="108"/>
      <c r="E15" s="108"/>
      <c r="F15" s="108"/>
      <c r="G15" s="108"/>
      <c r="H15" s="109"/>
      <c r="I15" s="33">
        <v>5000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5"/>
      <c r="C18" s="95"/>
      <c r="D18" s="95"/>
      <c r="E18" s="95"/>
      <c r="F18" s="95"/>
      <c r="G18" s="95"/>
      <c r="H18" s="95"/>
      <c r="I18" s="95"/>
    </row>
    <row r="19" spans="2:9" ht="14.4" x14ac:dyDescent="0.3">
      <c r="B19" s="79"/>
      <c r="C19" s="79"/>
      <c r="D19" s="79"/>
      <c r="E19" s="79"/>
    </row>
    <row r="20" spans="2:9" ht="14.4" x14ac:dyDescent="0.3">
      <c r="B20" s="80"/>
      <c r="C20" s="80"/>
      <c r="D20" s="80"/>
      <c r="E20" s="80"/>
      <c r="G20" s="80"/>
      <c r="H20" s="80"/>
      <c r="I20" s="80"/>
    </row>
  </sheetData>
  <mergeCells count="17">
    <mergeCell ref="B19:E19"/>
    <mergeCell ref="B20:E20"/>
    <mergeCell ref="G20:I20"/>
    <mergeCell ref="H8:H9"/>
    <mergeCell ref="I8:I9"/>
    <mergeCell ref="B18:I18"/>
    <mergeCell ref="B15:H15"/>
    <mergeCell ref="B10:I10"/>
    <mergeCell ref="D11:E11"/>
    <mergeCell ref="D12:E12"/>
    <mergeCell ref="B8:B9"/>
    <mergeCell ref="C8:C9"/>
    <mergeCell ref="D8:E9"/>
    <mergeCell ref="F8:F9"/>
    <mergeCell ref="G8:G9"/>
    <mergeCell ref="D13:E13"/>
    <mergeCell ref="B14:H14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ПЕТРОВСКАЯ 70</vt:lpstr>
      <vt:lpstr>СОДЕРЖАНИЕ ЖИЛЬЯ</vt:lpstr>
      <vt:lpstr>РЕМОНТ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2022-03-29T19:06:24Z</dcterms:modified>
</cp:coreProperties>
</file>